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xwlj\Desktop\"/>
    </mc:Choice>
  </mc:AlternateContent>
  <xr:revisionPtr revIDLastSave="0" documentId="13_ncr:1_{A97948D4-EE63-4DC6-83F1-2C804AE3668E}" xr6:coauthVersionLast="41" xr6:coauthVersionMax="47" xr10:uidLastSave="{00000000-0000-0000-0000-000000000000}"/>
  <bookViews>
    <workbookView xWindow="28680" yWindow="-120" windowWidth="29040" windowHeight="15840" tabRatio="567" xr2:uid="{E7EBDC53-BE43-4A7F-BE1D-E51CEE1EC061}"/>
  </bookViews>
  <sheets>
    <sheet name="Tableau " sheetId="1" r:id="rId1"/>
    <sheet name="Liste Participants Tableau" sheetId="12" state="hidden" r:id="rId2"/>
    <sheet name="Liste Participants (2)" sheetId="14" r:id="rId3"/>
  </sheets>
  <definedNames>
    <definedName name="_xlnm._FilterDatabase" localSheetId="2" hidden="1">'Liste Participants (2)'!$A$1:$F$34</definedName>
    <definedName name="_xlnm._FilterDatabase" localSheetId="1" hidden="1">'Liste Participants Tableau'!$A$1:$F$34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1" l="1"/>
  <c r="H41" i="1"/>
  <c r="H33" i="1"/>
  <c r="H25" i="1"/>
  <c r="H9" i="1"/>
  <c r="AH9" i="1"/>
  <c r="AH65" i="1"/>
  <c r="AH41" i="1"/>
  <c r="AH33" i="1"/>
  <c r="AL67" i="1"/>
  <c r="AL59" i="1"/>
  <c r="AL55" i="1"/>
  <c r="AL51" i="1"/>
  <c r="AL47" i="1"/>
  <c r="AL39" i="1"/>
  <c r="AL35" i="1"/>
  <c r="AL27" i="1"/>
  <c r="AL23" i="1"/>
  <c r="AL19" i="1"/>
  <c r="AL15" i="1"/>
  <c r="AL11" i="1"/>
  <c r="AL7" i="1"/>
  <c r="D67" i="1"/>
  <c r="D59" i="1"/>
  <c r="D55" i="1"/>
  <c r="D51" i="1"/>
  <c r="D47" i="1"/>
  <c r="D39" i="1"/>
  <c r="D35" i="1"/>
  <c r="D23" i="1"/>
  <c r="D19" i="1"/>
  <c r="D15" i="1"/>
  <c r="D11" i="1"/>
  <c r="D7" i="1"/>
  <c r="AI65" i="1" l="1"/>
  <c r="AI41" i="1"/>
  <c r="AI33" i="1"/>
  <c r="AI9" i="1"/>
  <c r="G65" i="1"/>
  <c r="G41" i="1"/>
  <c r="G33" i="1"/>
  <c r="G25" i="1"/>
  <c r="G9" i="1"/>
  <c r="AM67" i="1"/>
  <c r="AM63" i="1"/>
  <c r="AM59" i="1"/>
  <c r="AM55" i="1"/>
  <c r="AM51" i="1"/>
  <c r="AM47" i="1"/>
  <c r="AM43" i="1"/>
  <c r="AM39" i="1"/>
  <c r="AM35" i="1"/>
  <c r="AM31" i="1"/>
  <c r="AM27" i="1"/>
  <c r="AM23" i="1"/>
  <c r="AM19" i="1"/>
  <c r="AM15" i="1"/>
  <c r="AM11" i="1"/>
  <c r="AM7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T66" i="1" l="1"/>
  <c r="AL63" i="1"/>
  <c r="D63" i="1"/>
  <c r="AD61" i="1"/>
  <c r="L61" i="1"/>
  <c r="AH57" i="1"/>
  <c r="H57" i="1"/>
  <c r="Z53" i="1"/>
  <c r="P53" i="1"/>
  <c r="AH49" i="1"/>
  <c r="H49" i="1"/>
  <c r="AD45" i="1"/>
  <c r="L45" i="1"/>
  <c r="AL43" i="1"/>
  <c r="D43" i="1"/>
  <c r="V37" i="1"/>
  <c r="T37" i="1"/>
  <c r="AL31" i="1"/>
  <c r="D31" i="1"/>
  <c r="AD29" i="1"/>
  <c r="L29" i="1"/>
  <c r="D27" i="1"/>
  <c r="AH25" i="1"/>
  <c r="Z21" i="1"/>
  <c r="P21" i="1"/>
  <c r="AH17" i="1"/>
  <c r="H17" i="1"/>
  <c r="AD13" i="1"/>
  <c r="L13" i="1"/>
</calcChain>
</file>

<file path=xl/sharedStrings.xml><?xml version="1.0" encoding="utf-8"?>
<sst xmlns="http://schemas.openxmlformats.org/spreadsheetml/2006/main" count="205" uniqueCount="106">
  <si>
    <t>1er Tour: date limite 15.05.2022</t>
  </si>
  <si>
    <t>Idx</t>
  </si>
  <si>
    <t>2ème Tour - 15.06.2022</t>
  </si>
  <si>
    <t>1/4 - 30.07.2022</t>
  </si>
  <si>
    <t>1/2 - 15.09.2022</t>
  </si>
  <si>
    <t>Finale - 15.10.2022</t>
  </si>
  <si>
    <t>Cheverny Par 72</t>
  </si>
  <si>
    <t>Homme Jaune</t>
  </si>
  <si>
    <t>Slope 122</t>
  </si>
  <si>
    <t>SSS 70</t>
  </si>
  <si>
    <t>Femme Bleu</t>
  </si>
  <si>
    <t>Slope 118</t>
  </si>
  <si>
    <t>SSS 69.5</t>
  </si>
  <si>
    <r>
      <t>Handicap = INDEX x SLOPE / 113 + SSS - Par</t>
    </r>
    <r>
      <rPr>
        <sz val="10"/>
        <color rgb="FF000000"/>
        <rFont val="Segoe UI"/>
        <family val="2"/>
      </rPr>
      <t xml:space="preserve"> </t>
    </r>
  </si>
  <si>
    <t>Nom</t>
  </si>
  <si>
    <t>06 77 73 76 04</t>
  </si>
  <si>
    <t>fabrice.chretien41@gmail.com</t>
  </si>
  <si>
    <t>paul-claude.david@orange.fr</t>
  </si>
  <si>
    <t>yannick.delouche@gmail.com</t>
  </si>
  <si>
    <t>DIOT</t>
  </si>
  <si>
    <t>06 71 58 10 45</t>
  </si>
  <si>
    <t>alexandre.diot0@gmail.com</t>
  </si>
  <si>
    <t>Michel</t>
  </si>
  <si>
    <t>mik.claudie@wanadoo.fr</t>
  </si>
  <si>
    <t>gaillardfrd@wanadoo.fr</t>
  </si>
  <si>
    <t>06 73 45 96 21</t>
  </si>
  <si>
    <t>sebastien.herrault@gmail.com</t>
  </si>
  <si>
    <t>06 88 12 87 62</t>
  </si>
  <si>
    <t>06 07 64 16 54</t>
  </si>
  <si>
    <t>Eric.P.Michel@delphi.com</t>
  </si>
  <si>
    <t>inesp41@hotmail.fr</t>
  </si>
  <si>
    <t>06 51 99 74 53</t>
  </si>
  <si>
    <t>06 80 40 18 05</t>
  </si>
  <si>
    <t>averrier@gmail.com</t>
  </si>
  <si>
    <t>loic.vialleton@gmail.com</t>
  </si>
  <si>
    <t>JOUEUR</t>
  </si>
  <si>
    <t>Index</t>
  </si>
  <si>
    <t>H/F</t>
  </si>
  <si>
    <t>Alexandre DIOT</t>
  </si>
  <si>
    <t>H</t>
  </si>
  <si>
    <t>Sébastien HERRAULT</t>
  </si>
  <si>
    <t>Herrault</t>
  </si>
  <si>
    <t>José MORALES</t>
  </si>
  <si>
    <t>Morales</t>
  </si>
  <si>
    <t>Alexandre VERRIER</t>
  </si>
  <si>
    <t>Verrier</t>
  </si>
  <si>
    <t>Franck JACQUEMIN</t>
  </si>
  <si>
    <t>Jacquemin</t>
  </si>
  <si>
    <t>Loic VIALLETON</t>
  </si>
  <si>
    <t>Vialleton</t>
  </si>
  <si>
    <t>Yacine ZIAR</t>
  </si>
  <si>
    <t>Ziar</t>
  </si>
  <si>
    <t>Fabrice CHRETIEN</t>
  </si>
  <si>
    <t>Chretien</t>
  </si>
  <si>
    <t>Michel FONTAINE</t>
  </si>
  <si>
    <t>Fontaine</t>
  </si>
  <si>
    <t>Paul DAVID</t>
  </si>
  <si>
    <t>David</t>
  </si>
  <si>
    <t>Claude LEVEQUE</t>
  </si>
  <si>
    <t>Leveque</t>
  </si>
  <si>
    <t>Marc LANDIER</t>
  </si>
  <si>
    <t>Landier</t>
  </si>
  <si>
    <t>Benoit MAITRE</t>
  </si>
  <si>
    <t>Maitre</t>
  </si>
  <si>
    <t>Loic FARE</t>
  </si>
  <si>
    <t>Fare-piorunski</t>
  </si>
  <si>
    <t>Vincent RONDEAU</t>
  </si>
  <si>
    <t>Rondeau</t>
  </si>
  <si>
    <t>Eric NOTTIN</t>
  </si>
  <si>
    <t>Nottin</t>
  </si>
  <si>
    <t>Dominique BINVAULT</t>
  </si>
  <si>
    <t>Binvault</t>
  </si>
  <si>
    <t>Eric MICHEL</t>
  </si>
  <si>
    <t>Yannick DELOUCHE</t>
  </si>
  <si>
    <t>Delouche</t>
  </si>
  <si>
    <t>Paulo VICENTE</t>
  </si>
  <si>
    <t>Vicente</t>
  </si>
  <si>
    <t>Joel VILATTE</t>
  </si>
  <si>
    <t>Villatte</t>
  </si>
  <si>
    <t>Inès PORTRON</t>
  </si>
  <si>
    <t>Portron</t>
  </si>
  <si>
    <t>F</t>
  </si>
  <si>
    <t>Frederic GAILLARD</t>
  </si>
  <si>
    <t>Gaillard</t>
  </si>
  <si>
    <t>dnj.binvault@hotmail.fr</t>
  </si>
  <si>
    <t>franckfj@orange.fr</t>
  </si>
  <si>
    <t>cl.leveque@orange.fr</t>
  </si>
  <si>
    <t>jc.morales@live.fr</t>
  </si>
  <si>
    <t>yacine.ziar@orange.fr</t>
  </si>
  <si>
    <t>Championnat Individuel de Match Play "NET" saison 2022 de l'association AS - ROTO SPORTS GOLF</t>
  </si>
  <si>
    <t>Portable</t>
  </si>
  <si>
    <t>06 72 89 18 83</t>
  </si>
  <si>
    <t>07 86 43 90 30</t>
  </si>
  <si>
    <t>marc.landier@wanadoo.fr</t>
  </si>
  <si>
    <t>06 84 92 43 06</t>
  </si>
  <si>
    <t>benoit.maitre@aliceadsl.fr</t>
  </si>
  <si>
    <t>vincent_rondeau@hotmail.com</t>
  </si>
  <si>
    <t>Cpvicente@sfr.fr</t>
  </si>
  <si>
    <t>06 07 18 69 08</t>
  </si>
  <si>
    <t>Email</t>
  </si>
  <si>
    <t>06 22 72 31 29</t>
  </si>
  <si>
    <t>06 85 67 98 07</t>
  </si>
  <si>
    <t>06 81 59 21 92</t>
  </si>
  <si>
    <t>06 72 55 65 53</t>
  </si>
  <si>
    <t>06 82 93 36 42</t>
  </si>
  <si>
    <t>06 83 49 92 48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</si>
</sst>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sz val="8"/>
      <color rgb="FF4E586A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3" xfId="0" applyBorder="1"/>
    <xf numFmtId="0" fontId="0" fillId="0" borderId="0" xfId="0" applyAlignment="1">
      <alignment horizont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Alignment="1">
      <alignment vertical="center"/>
    </xf>
    <xf numFmtId="0" fontId="0" fillId="0" borderId="10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Border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18" xfId="0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1" fontId="0" fillId="0" borderId="0" xfId="0" applyNumberFormat="1"/>
    <xf numFmtId="164" fontId="14" fillId="0" borderId="0" xfId="0" applyNumberFormat="1" applyFont="1"/>
    <xf numFmtId="0" fontId="10" fillId="0" borderId="0" xfId="0" applyFont="1"/>
    <xf numFmtId="0" fontId="0" fillId="0" borderId="18" xfId="0" applyBorder="1"/>
    <xf numFmtId="0" fontId="0" fillId="0" borderId="12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">
    <cellStyle name="Hyperlink" xfId="3" xr:uid="{90292A23-1E73-44EC-8808-3B96B014F06E}"/>
    <cellStyle name="Lien hypertexte 2" xfId="2" xr:uid="{CC7BA64F-F7F1-4FF0-99EE-B434144671CA}"/>
    <cellStyle name="Normal" xfId="0" builtinId="0"/>
    <cellStyle name="Normal 2" xfId="1" xr:uid="{E53B73EC-80EA-43FC-8C9C-74E776170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95AC-00BC-41C8-B5A6-B3928C674E72}">
  <sheetPr>
    <pageSetUpPr fitToPage="1"/>
  </sheetPr>
  <dimension ref="B1:AP91"/>
  <sheetViews>
    <sheetView showGridLines="0" tabSelected="1" zoomScale="55" zoomScaleNormal="55" workbookViewId="0">
      <selection activeCell="K25" sqref="K25"/>
    </sheetView>
  </sheetViews>
  <sheetFormatPr baseColWidth="10" defaultColWidth="11.453125" defaultRowHeight="14.5" x14ac:dyDescent="0.35"/>
  <cols>
    <col min="1" max="2" width="3.7265625" customWidth="1"/>
    <col min="3" max="3" width="49.1796875" bestFit="1" customWidth="1"/>
    <col min="4" max="4" width="9" customWidth="1"/>
    <col min="5" max="6" width="2.7265625" customWidth="1"/>
    <col min="7" max="7" width="25.7265625" customWidth="1"/>
    <col min="8" max="8" width="4.1796875" customWidth="1"/>
    <col min="9" max="10" width="2.7265625" customWidth="1"/>
    <col min="11" max="11" width="25.7265625" customWidth="1"/>
    <col min="12" max="12" width="4.453125" customWidth="1"/>
    <col min="13" max="14" width="2.7265625" customWidth="1"/>
    <col min="15" max="15" width="25.7265625" customWidth="1"/>
    <col min="16" max="16" width="5.1796875" customWidth="1"/>
    <col min="17" max="18" width="2.7265625" customWidth="1"/>
    <col min="19" max="19" width="25.7265625" customWidth="1"/>
    <col min="20" max="21" width="3.7265625" customWidth="1"/>
    <col min="22" max="22" width="3.453125" customWidth="1"/>
    <col min="23" max="23" width="25.7265625" customWidth="1"/>
    <col min="24" max="25" width="2.7265625" customWidth="1"/>
    <col min="26" max="26" width="4.1796875" customWidth="1"/>
    <col min="27" max="27" width="25.7265625" customWidth="1"/>
    <col min="28" max="29" width="2.7265625" customWidth="1"/>
    <col min="30" max="30" width="6.26953125" customWidth="1"/>
    <col min="31" max="31" width="25.7265625" customWidth="1"/>
    <col min="32" max="33" width="2.7265625" customWidth="1"/>
    <col min="34" max="34" width="5.81640625" bestFit="1" customWidth="1"/>
    <col min="35" max="35" width="25.7265625" customWidth="1"/>
    <col min="36" max="37" width="2.7265625" customWidth="1"/>
    <col min="38" max="38" width="6.1796875" bestFit="1" customWidth="1"/>
    <col min="39" max="39" width="34.1796875" bestFit="1" customWidth="1"/>
    <col min="40" max="40" width="3.7265625" customWidth="1"/>
  </cols>
  <sheetData>
    <row r="1" spans="2:40" ht="12" customHeight="1" x14ac:dyDescent="0.35"/>
    <row r="2" spans="2:40" ht="12" customHeight="1" x14ac:dyDescent="0.35">
      <c r="C2" s="52" t="s">
        <v>89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</row>
    <row r="3" spans="2:40" ht="12" customHeight="1" x14ac:dyDescent="0.3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</row>
    <row r="4" spans="2:40" ht="12" customHeight="1" x14ac:dyDescent="0.3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</row>
    <row r="5" spans="2:40" ht="24" customHeight="1" x14ac:dyDescent="0.35">
      <c r="C5" s="25" t="s">
        <v>0</v>
      </c>
      <c r="D5" s="28" t="s">
        <v>1</v>
      </c>
      <c r="E5" s="26"/>
      <c r="F5" s="26"/>
      <c r="G5" s="25" t="s">
        <v>2</v>
      </c>
      <c r="H5" s="25"/>
      <c r="I5" s="26"/>
      <c r="J5" s="26"/>
      <c r="K5" s="25" t="s">
        <v>3</v>
      </c>
      <c r="L5" s="25"/>
      <c r="M5" s="26"/>
      <c r="N5" s="26"/>
      <c r="O5" s="27" t="s">
        <v>4</v>
      </c>
      <c r="P5" s="27"/>
      <c r="Q5" s="28"/>
      <c r="R5" s="28"/>
      <c r="S5" s="51" t="s">
        <v>5</v>
      </c>
      <c r="T5" s="51"/>
      <c r="U5" s="51"/>
      <c r="V5" s="51"/>
      <c r="W5" s="51"/>
      <c r="X5" s="28"/>
      <c r="Y5" s="28"/>
      <c r="Z5" s="28"/>
      <c r="AA5" s="27" t="s">
        <v>4</v>
      </c>
      <c r="AB5" s="28"/>
      <c r="AC5" s="28"/>
      <c r="AD5" s="28"/>
      <c r="AE5" s="25" t="s">
        <v>3</v>
      </c>
      <c r="AF5" s="28"/>
      <c r="AG5" s="28"/>
      <c r="AH5" s="28"/>
      <c r="AI5" s="25" t="s">
        <v>2</v>
      </c>
      <c r="AJ5" s="28"/>
      <c r="AK5" s="28"/>
      <c r="AL5" s="28" t="s">
        <v>1</v>
      </c>
      <c r="AM5" s="25" t="s">
        <v>0</v>
      </c>
    </row>
    <row r="6" spans="2:40" ht="12" customHeight="1" thickBot="1" x14ac:dyDescent="0.4">
      <c r="G6" s="11"/>
      <c r="H6" s="11"/>
      <c r="K6" s="11"/>
      <c r="L6" s="11"/>
      <c r="O6" s="10"/>
      <c r="P6" s="10"/>
    </row>
    <row r="7" spans="2:40" ht="12" customHeight="1" x14ac:dyDescent="0.35">
      <c r="B7" s="12">
        <v>1</v>
      </c>
      <c r="C7" s="49" t="str">
        <f>VLOOKUP(B7,'Liste Participants Tableau'!$A$1:$B$24,2,FALSE)</f>
        <v>Alexandre DIOT</v>
      </c>
      <c r="D7" s="49">
        <f>VLOOKUP(C7,'Liste Participants (2)'!$B$2:$D$24,3,FALSE)</f>
        <v>8.1999999999999993</v>
      </c>
      <c r="AL7" s="49">
        <f>VLOOKUP(AM7,'Liste Participants (2)'!$B$2:$D$24,3,FALSE)</f>
        <v>14</v>
      </c>
      <c r="AM7" s="49" t="str">
        <f>VLOOKUP(AN7,'Liste Participants Tableau'!$A$1:$B$24,2,FALSE)</f>
        <v>José MORALES</v>
      </c>
      <c r="AN7" s="40">
        <v>3</v>
      </c>
    </row>
    <row r="8" spans="2:40" ht="12" customHeight="1" thickBot="1" x14ac:dyDescent="0.4">
      <c r="B8" s="12"/>
      <c r="C8" s="50"/>
      <c r="D8" s="50"/>
      <c r="E8" s="4"/>
      <c r="AK8" s="13"/>
      <c r="AL8" s="50"/>
      <c r="AM8" s="50"/>
      <c r="AN8" s="40"/>
    </row>
    <row r="9" spans="2:40" ht="12" customHeight="1" x14ac:dyDescent="0.35">
      <c r="C9" s="5"/>
      <c r="D9" s="5"/>
      <c r="E9" s="6"/>
      <c r="F9" s="7"/>
      <c r="G9" s="49" t="str">
        <f>C7</f>
        <v>Alexandre DIOT</v>
      </c>
      <c r="H9" s="49">
        <f>VLOOKUP(G9,'Liste Participants (2)'!$B$2:$D$24,3,FALSE)</f>
        <v>8.1999999999999993</v>
      </c>
      <c r="I9" s="1"/>
      <c r="AH9" s="49">
        <f>VLOOKUP(AI9,'Liste Participants (2)'!$B$2:$D$24,3,FALSE)</f>
        <v>14</v>
      </c>
      <c r="AI9" s="49" t="str">
        <f>AM7</f>
        <v>José MORALES</v>
      </c>
      <c r="AK9" s="14"/>
    </row>
    <row r="10" spans="2:40" ht="12" customHeight="1" thickBot="1" x14ac:dyDescent="0.4">
      <c r="C10" s="5"/>
      <c r="D10" s="5"/>
      <c r="E10" s="6"/>
      <c r="G10" s="50"/>
      <c r="H10" s="50"/>
      <c r="I10" s="2"/>
      <c r="AG10" s="13"/>
      <c r="AH10" s="50"/>
      <c r="AI10" s="50"/>
      <c r="AJ10" s="15"/>
      <c r="AK10" s="14"/>
    </row>
    <row r="11" spans="2:40" ht="12" customHeight="1" x14ac:dyDescent="0.35">
      <c r="B11" s="12">
        <v>32</v>
      </c>
      <c r="C11" s="49" t="e">
        <f>VLOOKUP(B11,'Liste Participants Tableau'!$A$1:$B$24,2,FALSE)</f>
        <v>#N/A</v>
      </c>
      <c r="D11" s="49" t="e">
        <f>VLOOKUP(C11,'Liste Participants (2)'!$B$2:$D$24,3,FALSE)</f>
        <v>#N/A</v>
      </c>
      <c r="E11" s="8"/>
      <c r="I11" s="6"/>
      <c r="AG11" s="14"/>
      <c r="AK11" s="16"/>
      <c r="AL11" s="49" t="e">
        <f>VLOOKUP(AM11,'Liste Participants (2)'!$B$2:$D$24,3,FALSE)</f>
        <v>#N/A</v>
      </c>
      <c r="AM11" s="49" t="e">
        <f>VLOOKUP(AN11,'Liste Participants Tableau'!$A$1:$B$24,2,FALSE)</f>
        <v>#N/A</v>
      </c>
      <c r="AN11" s="40">
        <v>30</v>
      </c>
    </row>
    <row r="12" spans="2:40" ht="12" customHeight="1" thickBot="1" x14ac:dyDescent="0.4">
      <c r="B12" s="12"/>
      <c r="C12" s="50"/>
      <c r="D12" s="50"/>
      <c r="I12" s="6"/>
      <c r="AG12" s="14"/>
      <c r="AL12" s="50"/>
      <c r="AM12" s="50"/>
      <c r="AN12" s="40"/>
    </row>
    <row r="13" spans="2:40" ht="12" customHeight="1" x14ac:dyDescent="0.35">
      <c r="C13" s="9"/>
      <c r="D13" s="9"/>
      <c r="I13" s="6"/>
      <c r="J13" s="7"/>
      <c r="K13" s="49"/>
      <c r="L13" s="49" t="e">
        <f>VLOOKUP(K13,#REF!,3,FALSE)</f>
        <v>#REF!</v>
      </c>
      <c r="AC13" s="7"/>
      <c r="AD13" s="49" t="e">
        <f>VLOOKUP(AE13,#REF!,3,FALSE)</f>
        <v>#REF!</v>
      </c>
      <c r="AE13" s="49"/>
      <c r="AG13" s="14"/>
      <c r="AN13" s="12"/>
    </row>
    <row r="14" spans="2:40" ht="12" customHeight="1" thickBot="1" x14ac:dyDescent="0.4">
      <c r="C14" s="9"/>
      <c r="D14" s="9"/>
      <c r="I14" s="6"/>
      <c r="K14" s="50"/>
      <c r="L14" s="50"/>
      <c r="M14" s="19"/>
      <c r="AC14" s="24"/>
      <c r="AD14" s="50"/>
      <c r="AE14" s="50"/>
      <c r="AF14" s="19"/>
      <c r="AG14" s="14"/>
      <c r="AN14" s="12"/>
    </row>
    <row r="15" spans="2:40" ht="12" customHeight="1" x14ac:dyDescent="0.35">
      <c r="B15" s="12">
        <v>17</v>
      </c>
      <c r="C15" s="49" t="str">
        <f>VLOOKUP(B15,'Liste Participants Tableau'!$A$1:$B$24,2,FALSE)</f>
        <v>Dominique BINVAULT</v>
      </c>
      <c r="D15" s="49">
        <f>VLOOKUP(C15,'Liste Participants (2)'!$B$2:$D$24,3,FALSE)</f>
        <v>34.700000000000003</v>
      </c>
      <c r="I15" s="6"/>
      <c r="K15" s="18"/>
      <c r="L15" s="18"/>
      <c r="M15" s="6"/>
      <c r="AC15" s="14"/>
      <c r="AE15" s="23"/>
      <c r="AG15" s="14"/>
      <c r="AL15" s="49">
        <f>VLOOKUP(AM15,'Liste Participants (2)'!$B$2:$D$24,3,FALSE)</f>
        <v>35.799999999999997</v>
      </c>
      <c r="AM15" s="49" t="str">
        <f>VLOOKUP(AN15,'Liste Participants Tableau'!$A$1:$B$24,2,FALSE)</f>
        <v>Paulo VICENTE</v>
      </c>
      <c r="AN15" s="40">
        <v>19</v>
      </c>
    </row>
    <row r="16" spans="2:40" ht="12" customHeight="1" thickBot="1" x14ac:dyDescent="0.4">
      <c r="B16" s="12"/>
      <c r="C16" s="50"/>
      <c r="D16" s="50"/>
      <c r="E16" s="4"/>
      <c r="I16" s="6"/>
      <c r="M16" s="6"/>
      <c r="AC16" s="14"/>
      <c r="AG16" s="14"/>
      <c r="AK16" s="13"/>
      <c r="AL16" s="50"/>
      <c r="AM16" s="50"/>
      <c r="AN16" s="40"/>
    </row>
    <row r="17" spans="2:40" ht="12" customHeight="1" x14ac:dyDescent="0.35">
      <c r="C17" s="5"/>
      <c r="D17" s="5"/>
      <c r="E17" s="6"/>
      <c r="F17" s="7"/>
      <c r="G17" s="49"/>
      <c r="H17" s="49" t="e">
        <f>VLOOKUP(G17,#REF!,3,FALSE)</f>
        <v>#REF!</v>
      </c>
      <c r="I17" s="3"/>
      <c r="M17" s="6"/>
      <c r="AC17" s="14"/>
      <c r="AG17" s="16"/>
      <c r="AH17" s="49" t="e">
        <f>VLOOKUP(AI17,#REF!,3,FALSE)</f>
        <v>#REF!</v>
      </c>
      <c r="AI17" s="49"/>
      <c r="AK17" s="14"/>
      <c r="AN17" s="12"/>
    </row>
    <row r="18" spans="2:40" ht="12" customHeight="1" thickBot="1" x14ac:dyDescent="0.4">
      <c r="C18" s="5"/>
      <c r="D18" s="5"/>
      <c r="E18" s="6"/>
      <c r="G18" s="50"/>
      <c r="H18" s="50"/>
      <c r="I18" s="1"/>
      <c r="M18" s="6"/>
      <c r="AC18" s="14"/>
      <c r="AH18" s="50"/>
      <c r="AI18" s="50"/>
      <c r="AJ18" s="15"/>
      <c r="AK18" s="14"/>
    </row>
    <row r="19" spans="2:40" ht="12" customHeight="1" x14ac:dyDescent="0.35">
      <c r="B19" s="12">
        <v>16</v>
      </c>
      <c r="C19" s="49" t="str">
        <f>VLOOKUP(B19,'Liste Participants Tableau'!$A$1:$B$24,2,FALSE)</f>
        <v>Eric NOTTIN</v>
      </c>
      <c r="D19" s="49">
        <f>VLOOKUP(C19,'Liste Participants (2)'!$B$2:$D$24,3,FALSE)</f>
        <v>31.9</v>
      </c>
      <c r="E19" s="8"/>
      <c r="M19" s="6"/>
      <c r="AC19" s="14"/>
      <c r="AK19" s="16"/>
      <c r="AL19" s="49">
        <f>VLOOKUP(AM19,'Liste Participants (2)'!$B$2:$D$24,3,FALSE)</f>
        <v>25.6</v>
      </c>
      <c r="AM19" s="49" t="str">
        <f>VLOOKUP(AN19,'Liste Participants Tableau'!$A$1:$B$24,2,FALSE)</f>
        <v>Loic FARE</v>
      </c>
      <c r="AN19" s="40">
        <v>14</v>
      </c>
    </row>
    <row r="20" spans="2:40" ht="12" customHeight="1" thickBot="1" x14ac:dyDescent="0.4">
      <c r="B20" s="12"/>
      <c r="C20" s="50"/>
      <c r="D20" s="50"/>
      <c r="M20" s="6"/>
      <c r="AC20" s="14"/>
      <c r="AL20" s="50"/>
      <c r="AM20" s="50"/>
      <c r="AN20" s="40"/>
    </row>
    <row r="21" spans="2:40" ht="12" customHeight="1" x14ac:dyDescent="0.35">
      <c r="C21" s="5"/>
      <c r="D21" s="5"/>
      <c r="M21" s="6"/>
      <c r="N21" s="7"/>
      <c r="O21" s="49"/>
      <c r="P21" s="49" t="e">
        <f>VLOOKUP(O21,#REF!,3,FALSE)</f>
        <v>#REF!</v>
      </c>
      <c r="Y21" s="7"/>
      <c r="Z21" s="49" t="e">
        <f>VLOOKUP(AA21,#REF!,3,FALSE)</f>
        <v>#REF!</v>
      </c>
      <c r="AA21" s="49"/>
      <c r="AC21" s="14"/>
    </row>
    <row r="22" spans="2:40" ht="12" customHeight="1" thickBot="1" x14ac:dyDescent="0.4">
      <c r="C22" s="5"/>
      <c r="D22" s="5"/>
      <c r="M22" s="6"/>
      <c r="O22" s="50"/>
      <c r="P22" s="50"/>
      <c r="Q22" s="19"/>
      <c r="Y22" s="24"/>
      <c r="Z22" s="50"/>
      <c r="AA22" s="50"/>
      <c r="AB22" s="19"/>
      <c r="AC22" s="14"/>
    </row>
    <row r="23" spans="2:40" ht="12" customHeight="1" x14ac:dyDescent="0.35">
      <c r="B23" s="12">
        <v>9</v>
      </c>
      <c r="C23" s="49" t="str">
        <f>VLOOKUP(B23,'Liste Participants Tableau'!$A$1:$B$24,2,FALSE)</f>
        <v>Paul DAVID</v>
      </c>
      <c r="D23" s="49">
        <f>VLOOKUP(C23,'Liste Participants (2)'!$B$2:$D$24,3,FALSE)</f>
        <v>20.100000000000001</v>
      </c>
      <c r="M23" s="6"/>
      <c r="O23" s="18"/>
      <c r="P23" s="18"/>
      <c r="Q23" s="6"/>
      <c r="Y23" s="14"/>
      <c r="AA23" s="23"/>
      <c r="AC23" s="14"/>
      <c r="AL23" s="49">
        <f>VLOOKUP(AM23,'Liste Participants (2)'!$B$2:$D$24,3,FALSE)</f>
        <v>22.4</v>
      </c>
      <c r="AM23" s="49" t="str">
        <f>VLOOKUP(AN23,'Liste Participants Tableau'!$A$1:$B$24,2,FALSE)</f>
        <v>Claude LEVEQUE</v>
      </c>
      <c r="AN23" s="40">
        <v>11</v>
      </c>
    </row>
    <row r="24" spans="2:40" ht="12" customHeight="1" thickBot="1" x14ac:dyDescent="0.4">
      <c r="B24" s="12"/>
      <c r="C24" s="50"/>
      <c r="D24" s="50"/>
      <c r="E24" s="4"/>
      <c r="M24" s="6"/>
      <c r="Q24" s="6"/>
      <c r="Y24" s="14"/>
      <c r="AC24" s="14"/>
      <c r="AK24" s="13"/>
      <c r="AL24" s="50"/>
      <c r="AM24" s="50"/>
      <c r="AN24" s="40"/>
    </row>
    <row r="25" spans="2:40" ht="12" customHeight="1" x14ac:dyDescent="0.35">
      <c r="C25" s="5"/>
      <c r="D25" s="5"/>
      <c r="E25" s="6"/>
      <c r="F25" s="7"/>
      <c r="G25" s="49" t="str">
        <f>C23</f>
        <v>Paul DAVID</v>
      </c>
      <c r="H25" s="49">
        <f>VLOOKUP(G25,'Liste Participants (2)'!$B$2:$D$24,3,FALSE)</f>
        <v>20.100000000000001</v>
      </c>
      <c r="I25" s="1"/>
      <c r="M25" s="6"/>
      <c r="Q25" s="6"/>
      <c r="Y25" s="14"/>
      <c r="AC25" s="14"/>
      <c r="AH25" s="49" t="e">
        <f>VLOOKUP(AI25,#REF!,3,FALSE)</f>
        <v>#REF!</v>
      </c>
      <c r="AI25" s="49"/>
      <c r="AK25" s="14"/>
    </row>
    <row r="26" spans="2:40" ht="12" customHeight="1" thickBot="1" x14ac:dyDescent="0.4">
      <c r="C26" s="5"/>
      <c r="D26" s="5"/>
      <c r="E26" s="6"/>
      <c r="G26" s="50"/>
      <c r="H26" s="50"/>
      <c r="I26" s="2"/>
      <c r="M26" s="6"/>
      <c r="Q26" s="6"/>
      <c r="Y26" s="14"/>
      <c r="AC26" s="14"/>
      <c r="AG26" s="13"/>
      <c r="AH26" s="50"/>
      <c r="AI26" s="50"/>
      <c r="AJ26" s="15"/>
      <c r="AK26" s="14"/>
    </row>
    <row r="27" spans="2:40" ht="12" customHeight="1" x14ac:dyDescent="0.35">
      <c r="B27" s="12">
        <v>24</v>
      </c>
      <c r="C27" s="49" t="e">
        <f>VLOOKUP(B27,'Liste Participants Tableau'!$A$1:$B$24,2,FALSE)</f>
        <v>#N/A</v>
      </c>
      <c r="D27" s="49" t="e">
        <f>VLOOKUP(C27,#REF!,3,FALSE)</f>
        <v>#N/A</v>
      </c>
      <c r="E27" s="8"/>
      <c r="I27" s="6"/>
      <c r="M27" s="6"/>
      <c r="Q27" s="6"/>
      <c r="Y27" s="14"/>
      <c r="AC27" s="14"/>
      <c r="AG27" s="14"/>
      <c r="AK27" s="16"/>
      <c r="AL27" s="49">
        <f>VLOOKUP(AM27,'Liste Participants (2)'!$B$2:$D$24,3,FALSE)</f>
        <v>54</v>
      </c>
      <c r="AM27" s="49" t="str">
        <f>VLOOKUP(AN27,'Liste Participants Tableau'!$A$1:$B$24,2,FALSE)</f>
        <v>Inès PORTRON</v>
      </c>
      <c r="AN27" s="40">
        <v>22</v>
      </c>
    </row>
    <row r="28" spans="2:40" ht="12" customHeight="1" thickBot="1" x14ac:dyDescent="0.4">
      <c r="B28" s="12"/>
      <c r="C28" s="50"/>
      <c r="D28" s="50"/>
      <c r="I28" s="6"/>
      <c r="K28" s="22"/>
      <c r="L28" s="18"/>
      <c r="M28" s="6"/>
      <c r="Q28" s="6"/>
      <c r="Y28" s="14"/>
      <c r="AC28" s="14"/>
      <c r="AE28" s="22"/>
      <c r="AG28" s="14"/>
      <c r="AL28" s="50"/>
      <c r="AM28" s="50"/>
      <c r="AN28" s="40"/>
    </row>
    <row r="29" spans="2:40" ht="12" customHeight="1" x14ac:dyDescent="0.35">
      <c r="C29" s="5"/>
      <c r="D29" s="5"/>
      <c r="I29" s="6"/>
      <c r="J29" s="20"/>
      <c r="K29" s="49"/>
      <c r="L29" s="49" t="e">
        <f>VLOOKUP(K29,#REF!,3,FALSE)</f>
        <v>#REF!</v>
      </c>
      <c r="M29" s="21"/>
      <c r="Q29" s="6"/>
      <c r="Y29" s="14"/>
      <c r="AC29" s="20"/>
      <c r="AD29" s="49" t="e">
        <f>VLOOKUP(AE29,#REF!,3,FALSE)</f>
        <v>#REF!</v>
      </c>
      <c r="AE29" s="49"/>
      <c r="AG29" s="14"/>
    </row>
    <row r="30" spans="2:40" ht="12" customHeight="1" thickBot="1" x14ac:dyDescent="0.4">
      <c r="C30" s="5"/>
      <c r="D30" s="5"/>
      <c r="I30" s="6"/>
      <c r="K30" s="50"/>
      <c r="L30" s="50"/>
      <c r="Q30" s="6"/>
      <c r="Y30" s="14"/>
      <c r="AD30" s="50"/>
      <c r="AE30" s="50"/>
      <c r="AF30" s="15"/>
      <c r="AG30" s="14"/>
    </row>
    <row r="31" spans="2:40" ht="12" customHeight="1" x14ac:dyDescent="0.35">
      <c r="B31" s="12">
        <v>25</v>
      </c>
      <c r="C31" s="49" t="e">
        <f>VLOOKUP(B31,'Liste Participants Tableau'!$A$1:$B$24,2,FALSE)</f>
        <v>#N/A</v>
      </c>
      <c r="D31" s="49" t="e">
        <f>VLOOKUP(C31,#REF!,3,FALSE)</f>
        <v>#N/A</v>
      </c>
      <c r="I31" s="6"/>
      <c r="Q31" s="6"/>
      <c r="Y31" s="14"/>
      <c r="AG31" s="14"/>
      <c r="AL31" s="49" t="e">
        <f>VLOOKUP(AM31,#REF!,3,FALSE)</f>
        <v>#N/A</v>
      </c>
      <c r="AM31" s="49" t="e">
        <f>VLOOKUP(AN31,'Liste Participants Tableau'!$A$1:$B$24,2,FALSE)</f>
        <v>#N/A</v>
      </c>
      <c r="AN31" s="40">
        <v>27</v>
      </c>
    </row>
    <row r="32" spans="2:40" ht="12" customHeight="1" thickBot="1" x14ac:dyDescent="0.4">
      <c r="B32" s="12"/>
      <c r="C32" s="50"/>
      <c r="D32" s="50"/>
      <c r="E32" s="4"/>
      <c r="I32" s="6"/>
      <c r="Q32" s="6"/>
      <c r="Y32" s="14"/>
      <c r="AG32" s="14"/>
      <c r="AK32" s="13"/>
      <c r="AL32" s="50"/>
      <c r="AM32" s="50"/>
      <c r="AN32" s="40"/>
    </row>
    <row r="33" spans="2:40" ht="12" customHeight="1" x14ac:dyDescent="0.35">
      <c r="C33" s="5"/>
      <c r="D33" s="5"/>
      <c r="E33" s="6"/>
      <c r="F33" s="7"/>
      <c r="G33" s="49" t="str">
        <f>C35</f>
        <v>Fabrice CHRETIEN</v>
      </c>
      <c r="H33" s="49">
        <f>VLOOKUP(G33,'Liste Participants (2)'!$B$2:$D$24,3,FALSE)</f>
        <v>20.100000000000001</v>
      </c>
      <c r="I33" s="3"/>
      <c r="Q33" s="6"/>
      <c r="Y33" s="14"/>
      <c r="AG33" s="16"/>
      <c r="AH33" s="49">
        <f>VLOOKUP(AI33,'Liste Participants (2)'!$B$2:$D$24,3,FALSE)</f>
        <v>17.399999999999999</v>
      </c>
      <c r="AI33" s="49" t="str">
        <f>AM35</f>
        <v>Loic VIALLETON</v>
      </c>
      <c r="AK33" s="14"/>
    </row>
    <row r="34" spans="2:40" ht="12" customHeight="1" thickBot="1" x14ac:dyDescent="0.4">
      <c r="C34" s="5"/>
      <c r="D34" s="5"/>
      <c r="E34" s="6"/>
      <c r="G34" s="50"/>
      <c r="H34" s="50"/>
      <c r="I34" s="1"/>
      <c r="Q34" s="6"/>
      <c r="Y34" s="14"/>
      <c r="AH34" s="50"/>
      <c r="AI34" s="50"/>
      <c r="AJ34" s="15"/>
      <c r="AK34" s="14"/>
    </row>
    <row r="35" spans="2:40" ht="12" customHeight="1" x14ac:dyDescent="0.35">
      <c r="B35" s="12">
        <v>8</v>
      </c>
      <c r="C35" s="49" t="str">
        <f>VLOOKUP(B35,'Liste Participants Tableau'!$A$1:$B$24,2,FALSE)</f>
        <v>Fabrice CHRETIEN</v>
      </c>
      <c r="D35" s="49">
        <f>VLOOKUP(C35,'Liste Participants (2)'!$B$2:$D$24,3,FALSE)</f>
        <v>20.100000000000001</v>
      </c>
      <c r="E35" s="8"/>
      <c r="Q35" s="6"/>
      <c r="Y35" s="14"/>
      <c r="AK35" s="16"/>
      <c r="AL35" s="49">
        <f>VLOOKUP(AM35,'Liste Participants (2)'!$B$2:$D$24,3,FALSE)</f>
        <v>17.399999999999999</v>
      </c>
      <c r="AM35" s="49" t="str">
        <f>VLOOKUP(AN35,'Liste Participants Tableau'!$A$1:$B$24,2,FALSE)</f>
        <v>Loic VIALLETON</v>
      </c>
      <c r="AN35" s="40">
        <v>6</v>
      </c>
    </row>
    <row r="36" spans="2:40" ht="12" customHeight="1" thickBot="1" x14ac:dyDescent="0.4">
      <c r="B36" s="12"/>
      <c r="C36" s="50"/>
      <c r="D36" s="50"/>
      <c r="Q36" s="6"/>
      <c r="S36" s="22"/>
      <c r="T36" s="18"/>
      <c r="U36" s="18"/>
      <c r="V36" s="1"/>
      <c r="W36" s="22"/>
      <c r="Y36" s="14"/>
      <c r="AL36" s="50"/>
      <c r="AM36" s="50"/>
      <c r="AN36" s="40"/>
    </row>
    <row r="37" spans="2:40" ht="12" customHeight="1" x14ac:dyDescent="0.35">
      <c r="C37" s="5"/>
      <c r="D37" s="5"/>
      <c r="Q37" s="6"/>
      <c r="R37" s="20"/>
      <c r="S37" s="49"/>
      <c r="T37" s="49" t="e">
        <f>VLOOKUP(S37,#REF!,3,FALSE)</f>
        <v>#REF!</v>
      </c>
      <c r="U37" s="1"/>
      <c r="V37" s="49" t="e">
        <f>VLOOKUP(W37,#REF!,3,FALSE)</f>
        <v>#REF!</v>
      </c>
      <c r="W37" s="49"/>
      <c r="Y37" s="14"/>
    </row>
    <row r="38" spans="2:40" ht="12" customHeight="1" thickBot="1" x14ac:dyDescent="0.4">
      <c r="C38" s="5"/>
      <c r="D38" s="5"/>
      <c r="Q38" s="6"/>
      <c r="S38" s="50"/>
      <c r="T38" s="50"/>
      <c r="U38" s="17"/>
      <c r="V38" s="50"/>
      <c r="W38" s="50"/>
      <c r="X38" s="15"/>
      <c r="Y38" s="14"/>
    </row>
    <row r="39" spans="2:40" ht="12" customHeight="1" x14ac:dyDescent="0.35">
      <c r="B39" s="12">
        <v>5</v>
      </c>
      <c r="C39" s="49" t="str">
        <f>VLOOKUP(B39,'Liste Participants Tableau'!$A$1:$B$24,2,FALSE)</f>
        <v>Franck JACQUEMIN</v>
      </c>
      <c r="D39" s="49">
        <f>VLOOKUP(C39,'Liste Participants (2)'!$B$2:$D$24,3,FALSE)</f>
        <v>16.899999999999999</v>
      </c>
      <c r="Q39" s="6"/>
      <c r="Y39" s="14"/>
      <c r="AL39" s="49">
        <f>VLOOKUP(AM39,'Liste Participants (2)'!$B$2:$D$24,3,FALSE)</f>
        <v>18</v>
      </c>
      <c r="AM39" s="49" t="str">
        <f>VLOOKUP(AN39,'Liste Participants Tableau'!$A$1:$B$24,2,FALSE)</f>
        <v>Yacine ZIAR</v>
      </c>
      <c r="AN39" s="40">
        <v>7</v>
      </c>
    </row>
    <row r="40" spans="2:40" ht="12" customHeight="1" thickBot="1" x14ac:dyDescent="0.4">
      <c r="B40" s="12"/>
      <c r="C40" s="50"/>
      <c r="D40" s="50"/>
      <c r="E40" s="4"/>
      <c r="Q40" s="6"/>
      <c r="Y40" s="14"/>
      <c r="AK40" s="13"/>
      <c r="AL40" s="50"/>
      <c r="AM40" s="50"/>
      <c r="AN40" s="40"/>
    </row>
    <row r="41" spans="2:40" ht="12" customHeight="1" x14ac:dyDescent="0.35">
      <c r="C41" s="5"/>
      <c r="D41" s="5"/>
      <c r="E41" s="6"/>
      <c r="F41" s="7"/>
      <c r="G41" s="49" t="str">
        <f>C39</f>
        <v>Franck JACQUEMIN</v>
      </c>
      <c r="H41" s="49">
        <f>VLOOKUP(G41,'Liste Participants (2)'!$B$2:$D$24,3,FALSE)</f>
        <v>16.899999999999999</v>
      </c>
      <c r="I41" s="1"/>
      <c r="Q41" s="6"/>
      <c r="Y41" s="14"/>
      <c r="AH41" s="49">
        <f>VLOOKUP(AI41,'Liste Participants (2)'!$B$2:$D$24,3,FALSE)</f>
        <v>18</v>
      </c>
      <c r="AI41" s="49" t="str">
        <f>AM39</f>
        <v>Yacine ZIAR</v>
      </c>
      <c r="AK41" s="14"/>
    </row>
    <row r="42" spans="2:40" ht="12" customHeight="1" thickBot="1" x14ac:dyDescent="0.4">
      <c r="C42" s="5"/>
      <c r="D42" s="5"/>
      <c r="E42" s="6"/>
      <c r="G42" s="50"/>
      <c r="H42" s="50"/>
      <c r="I42" s="2"/>
      <c r="Q42" s="6"/>
      <c r="Y42" s="14"/>
      <c r="AG42" s="13"/>
      <c r="AH42" s="50"/>
      <c r="AI42" s="50"/>
      <c r="AJ42" s="15"/>
      <c r="AK42" s="14"/>
    </row>
    <row r="43" spans="2:40" ht="12" customHeight="1" x14ac:dyDescent="0.35">
      <c r="B43" s="12">
        <v>28</v>
      </c>
      <c r="C43" s="49" t="e">
        <f>VLOOKUP(B43,'Liste Participants Tableau'!$A$1:$B$24,2,FALSE)</f>
        <v>#N/A</v>
      </c>
      <c r="D43" s="49" t="e">
        <f>VLOOKUP(C43,#REF!,3,FALSE)</f>
        <v>#N/A</v>
      </c>
      <c r="E43" s="8"/>
      <c r="I43" s="6"/>
      <c r="Q43" s="6"/>
      <c r="Y43" s="14"/>
      <c r="AG43" s="14"/>
      <c r="AK43" s="16"/>
      <c r="AL43" s="49" t="e">
        <f>VLOOKUP(AM43,#REF!,3,FALSE)</f>
        <v>#N/A</v>
      </c>
      <c r="AM43" s="49" t="e">
        <f>VLOOKUP(AN43,'Liste Participants Tableau'!$A$1:$B$24,2,FALSE)</f>
        <v>#N/A</v>
      </c>
      <c r="AN43" s="40">
        <v>26</v>
      </c>
    </row>
    <row r="44" spans="2:40" ht="12" customHeight="1" thickBot="1" x14ac:dyDescent="0.4">
      <c r="B44" s="12"/>
      <c r="C44" s="50"/>
      <c r="D44" s="50"/>
      <c r="I44" s="6"/>
      <c r="Q44" s="6"/>
      <c r="Y44" s="14"/>
      <c r="AG44" s="14"/>
      <c r="AL44" s="50"/>
      <c r="AM44" s="50"/>
      <c r="AN44" s="40"/>
    </row>
    <row r="45" spans="2:40" ht="12" customHeight="1" x14ac:dyDescent="0.35">
      <c r="C45" s="5"/>
      <c r="D45" s="5"/>
      <c r="I45" s="6"/>
      <c r="J45" s="7"/>
      <c r="K45" s="49"/>
      <c r="L45" s="49" t="e">
        <f>VLOOKUP(K45,#REF!,3,FALSE)</f>
        <v>#REF!</v>
      </c>
      <c r="Q45" s="6"/>
      <c r="Y45" s="14"/>
      <c r="AD45" s="49" t="e">
        <f>VLOOKUP(AE45,#REF!,3,FALSE)</f>
        <v>#REF!</v>
      </c>
      <c r="AE45" s="49"/>
      <c r="AG45" s="14"/>
    </row>
    <row r="46" spans="2:40" ht="12" customHeight="1" thickBot="1" x14ac:dyDescent="0.4">
      <c r="C46" s="5"/>
      <c r="D46" s="5"/>
      <c r="I46" s="6"/>
      <c r="K46" s="50"/>
      <c r="L46" s="50"/>
      <c r="M46" s="19"/>
      <c r="Q46" s="6"/>
      <c r="Y46" s="14"/>
      <c r="AC46" s="24"/>
      <c r="AD46" s="50"/>
      <c r="AE46" s="50"/>
      <c r="AF46" s="19"/>
      <c r="AG46" s="14"/>
    </row>
    <row r="47" spans="2:40" ht="12" customHeight="1" x14ac:dyDescent="0.35">
      <c r="B47" s="12">
        <v>21</v>
      </c>
      <c r="C47" s="49" t="str">
        <f>VLOOKUP(B47,'Liste Participants Tableau'!$A$1:$B$24,2,FALSE)</f>
        <v>Joel VILATTE</v>
      </c>
      <c r="D47" s="49">
        <f>VLOOKUP(C47,'Liste Participants (2)'!$B$2:$D$24,3,FALSE)</f>
        <v>54</v>
      </c>
      <c r="I47" s="6"/>
      <c r="K47" s="23"/>
      <c r="L47" s="18"/>
      <c r="M47" s="6"/>
      <c r="Q47" s="6"/>
      <c r="Y47" s="14"/>
      <c r="AC47" s="14"/>
      <c r="AG47" s="14"/>
      <c r="AL47" s="49">
        <f>VLOOKUP(AM47,'Liste Participants (2)'!$B$2:$D$24,3,FALSE)</f>
        <v>54</v>
      </c>
      <c r="AM47" s="49" t="str">
        <f>VLOOKUP(AN47,'Liste Participants Tableau'!$A$1:$B$24,2,FALSE)</f>
        <v>Frederic GAILLARD</v>
      </c>
      <c r="AN47" s="40">
        <v>23</v>
      </c>
    </row>
    <row r="48" spans="2:40" ht="12" customHeight="1" thickBot="1" x14ac:dyDescent="0.4">
      <c r="B48" s="12"/>
      <c r="C48" s="50"/>
      <c r="D48" s="50"/>
      <c r="E48" s="4"/>
      <c r="I48" s="6"/>
      <c r="M48" s="6"/>
      <c r="Q48" s="6"/>
      <c r="Y48" s="14"/>
      <c r="AC48" s="14"/>
      <c r="AG48" s="14"/>
      <c r="AK48" s="13"/>
      <c r="AL48" s="50"/>
      <c r="AM48" s="50"/>
      <c r="AN48" s="40"/>
    </row>
    <row r="49" spans="2:40" ht="12" customHeight="1" x14ac:dyDescent="0.35">
      <c r="C49" s="5"/>
      <c r="D49" s="5"/>
      <c r="E49" s="6"/>
      <c r="F49" s="7"/>
      <c r="G49" s="49"/>
      <c r="H49" s="49" t="e">
        <f>VLOOKUP(G49,#REF!,3,FALSE)</f>
        <v>#REF!</v>
      </c>
      <c r="I49" s="3"/>
      <c r="M49" s="6"/>
      <c r="Q49" s="6"/>
      <c r="Y49" s="14"/>
      <c r="AC49" s="14"/>
      <c r="AG49" s="16"/>
      <c r="AH49" s="49" t="e">
        <f>VLOOKUP(AI49,#REF!,3,FALSE)</f>
        <v>#REF!</v>
      </c>
      <c r="AI49" s="49"/>
      <c r="AK49" s="14"/>
    </row>
    <row r="50" spans="2:40" ht="12" customHeight="1" thickBot="1" x14ac:dyDescent="0.4">
      <c r="C50" s="5"/>
      <c r="D50" s="5"/>
      <c r="E50" s="6"/>
      <c r="G50" s="50"/>
      <c r="H50" s="50"/>
      <c r="I50" s="1"/>
      <c r="M50" s="6"/>
      <c r="Q50" s="6"/>
      <c r="Y50" s="14"/>
      <c r="AC50" s="14"/>
      <c r="AH50" s="50"/>
      <c r="AI50" s="50"/>
      <c r="AJ50" s="15"/>
      <c r="AK50" s="14"/>
    </row>
    <row r="51" spans="2:40" ht="12" customHeight="1" x14ac:dyDescent="0.35">
      <c r="B51" s="12">
        <v>12</v>
      </c>
      <c r="C51" s="49" t="str">
        <f>VLOOKUP(B51,'Liste Participants Tableau'!$A$1:$B$24,2,FALSE)</f>
        <v>Marc LANDIER</v>
      </c>
      <c r="D51" s="49">
        <f>VLOOKUP(C51,'Liste Participants (2)'!$B$2:$D$24,3,FALSE)</f>
        <v>23.3</v>
      </c>
      <c r="E51" s="8"/>
      <c r="M51" s="6"/>
      <c r="Q51" s="6"/>
      <c r="Y51" s="14"/>
      <c r="AC51" s="14"/>
      <c r="AK51" s="16"/>
      <c r="AL51" s="49">
        <f>VLOOKUP(AM51,'Liste Participants (2)'!$B$2:$D$24,3,FALSE)</f>
        <v>20.6</v>
      </c>
      <c r="AM51" s="49" t="str">
        <f>VLOOKUP(AN51,'Liste Participants Tableau'!$A$1:$B$24,2,FALSE)</f>
        <v>Michel FONTAINE</v>
      </c>
      <c r="AN51" s="40">
        <v>10</v>
      </c>
    </row>
    <row r="52" spans="2:40" ht="12" customHeight="1" thickBot="1" x14ac:dyDescent="0.4">
      <c r="B52" s="12"/>
      <c r="C52" s="50"/>
      <c r="D52" s="50"/>
      <c r="M52" s="6"/>
      <c r="O52" s="22"/>
      <c r="P52" s="18"/>
      <c r="Q52" s="6"/>
      <c r="Y52" s="14"/>
      <c r="AA52" s="22"/>
      <c r="AC52" s="14"/>
      <c r="AL52" s="50"/>
      <c r="AM52" s="50"/>
      <c r="AN52" s="40"/>
    </row>
    <row r="53" spans="2:40" ht="12" customHeight="1" x14ac:dyDescent="0.35">
      <c r="C53" s="5"/>
      <c r="D53" s="5"/>
      <c r="M53" s="6"/>
      <c r="N53" s="20"/>
      <c r="O53" s="49"/>
      <c r="P53" s="49" t="e">
        <f>VLOOKUP(O53,#REF!,3,FALSE)</f>
        <v>#REF!</v>
      </c>
      <c r="Q53" s="21"/>
      <c r="Y53" s="20"/>
      <c r="Z53" s="49" t="e">
        <f>VLOOKUP(AA53,#REF!,3,FALSE)</f>
        <v>#REF!</v>
      </c>
      <c r="AA53" s="49"/>
      <c r="AC53" s="14"/>
    </row>
    <row r="54" spans="2:40" ht="12" customHeight="1" thickBot="1" x14ac:dyDescent="0.4">
      <c r="C54" s="5"/>
      <c r="D54" s="5"/>
      <c r="M54" s="6"/>
      <c r="O54" s="50"/>
      <c r="P54" s="50"/>
      <c r="Z54" s="50"/>
      <c r="AA54" s="50"/>
      <c r="AB54" s="15"/>
      <c r="AC54" s="14"/>
    </row>
    <row r="55" spans="2:40" ht="12" customHeight="1" x14ac:dyDescent="0.35">
      <c r="B55" s="12">
        <v>13</v>
      </c>
      <c r="C55" s="49" t="str">
        <f>VLOOKUP(B55,'Liste Participants Tableau'!$A$1:$B$24,2,FALSE)</f>
        <v>Benoit MAITRE</v>
      </c>
      <c r="D55" s="49">
        <f>VLOOKUP(C55,'Liste Participants (2)'!$B$2:$D$24,3,FALSE)</f>
        <v>23.9</v>
      </c>
      <c r="M55" s="6"/>
      <c r="AC55" s="14"/>
      <c r="AL55" s="49">
        <f>VLOOKUP(AM55,'Liste Participants (2)'!$B$2:$D$24,3,FALSE)</f>
        <v>28</v>
      </c>
      <c r="AM55" s="49" t="str">
        <f>VLOOKUP(AN55,'Liste Participants Tableau'!$A$1:$B$24,2,FALSE)</f>
        <v>Vincent RONDEAU</v>
      </c>
      <c r="AN55" s="40">
        <v>15</v>
      </c>
    </row>
    <row r="56" spans="2:40" ht="12" customHeight="1" thickBot="1" x14ac:dyDescent="0.4">
      <c r="B56" s="12"/>
      <c r="C56" s="50"/>
      <c r="D56" s="50"/>
      <c r="E56" s="4"/>
      <c r="M56" s="6"/>
      <c r="AC56" s="14"/>
      <c r="AK56" s="13"/>
      <c r="AL56" s="50"/>
      <c r="AM56" s="50"/>
      <c r="AN56" s="40"/>
    </row>
    <row r="57" spans="2:40" ht="12" customHeight="1" x14ac:dyDescent="0.35">
      <c r="C57" s="5"/>
      <c r="D57" s="5"/>
      <c r="E57" s="6"/>
      <c r="F57" s="7"/>
      <c r="G57" s="49"/>
      <c r="H57" s="49" t="e">
        <f>VLOOKUP(G57,#REF!,3,FALSE)</f>
        <v>#REF!</v>
      </c>
      <c r="I57" s="1"/>
      <c r="M57" s="6"/>
      <c r="AC57" s="14"/>
      <c r="AH57" s="49" t="e">
        <f>VLOOKUP(AI57,#REF!,3,FALSE)</f>
        <v>#REF!</v>
      </c>
      <c r="AI57" s="49"/>
      <c r="AK57" s="14"/>
    </row>
    <row r="58" spans="2:40" ht="12" customHeight="1" thickBot="1" x14ac:dyDescent="0.4">
      <c r="C58" s="5"/>
      <c r="D58" s="5"/>
      <c r="E58" s="6"/>
      <c r="G58" s="50"/>
      <c r="H58" s="50"/>
      <c r="I58" s="2"/>
      <c r="M58" s="6"/>
      <c r="AC58" s="14"/>
      <c r="AG58" s="13"/>
      <c r="AH58" s="50"/>
      <c r="AI58" s="50"/>
      <c r="AJ58" s="15"/>
      <c r="AK58" s="14"/>
    </row>
    <row r="59" spans="2:40" ht="12" customHeight="1" x14ac:dyDescent="0.35">
      <c r="B59" s="12">
        <v>20</v>
      </c>
      <c r="C59" s="49" t="str">
        <f>VLOOKUP(B59,'Liste Participants Tableau'!$A$1:$B$24,2,FALSE)</f>
        <v>Yannick DELOUCHE</v>
      </c>
      <c r="D59" s="49">
        <f>VLOOKUP(C59,'Liste Participants (2)'!$B$2:$D$24,3,FALSE)</f>
        <v>46.8</v>
      </c>
      <c r="E59" s="8"/>
      <c r="I59" s="6"/>
      <c r="M59" s="6"/>
      <c r="AC59" s="14"/>
      <c r="AG59" s="14"/>
      <c r="AK59" s="16"/>
      <c r="AL59" s="49">
        <f>VLOOKUP(AM59,'Liste Participants (2)'!$B$2:$D$24,3,FALSE)</f>
        <v>35.700000000000003</v>
      </c>
      <c r="AM59" s="49" t="str">
        <f>VLOOKUP(AN59,'Liste Participants Tableau'!$A$1:$B$24,2,FALSE)</f>
        <v>Eric MICHEL</v>
      </c>
      <c r="AN59" s="40">
        <v>18</v>
      </c>
    </row>
    <row r="60" spans="2:40" ht="12" customHeight="1" thickBot="1" x14ac:dyDescent="0.4">
      <c r="B60" s="12"/>
      <c r="C60" s="50"/>
      <c r="D60" s="50"/>
      <c r="I60" s="6"/>
      <c r="K60" s="22"/>
      <c r="L60" s="18"/>
      <c r="M60" s="6"/>
      <c r="AC60" s="14"/>
      <c r="AE60" s="22"/>
      <c r="AG60" s="14"/>
      <c r="AL60" s="50"/>
      <c r="AM60" s="50"/>
      <c r="AN60" s="40"/>
    </row>
    <row r="61" spans="2:40" ht="12" customHeight="1" x14ac:dyDescent="0.35">
      <c r="C61" s="5"/>
      <c r="D61" s="5"/>
      <c r="I61" s="6"/>
      <c r="J61" s="20"/>
      <c r="K61" s="49"/>
      <c r="L61" s="49" t="e">
        <f>VLOOKUP(K61,#REF!,3,FALSE)</f>
        <v>#REF!</v>
      </c>
      <c r="M61" s="21"/>
      <c r="AC61" s="20"/>
      <c r="AD61" s="49" t="e">
        <f>VLOOKUP(AE61,#REF!,3,FALSE)</f>
        <v>#REF!</v>
      </c>
      <c r="AE61" s="49"/>
      <c r="AG61" s="14"/>
    </row>
    <row r="62" spans="2:40" ht="12" customHeight="1" thickBot="1" x14ac:dyDescent="0.4">
      <c r="C62" s="5"/>
      <c r="D62" s="5"/>
      <c r="I62" s="6"/>
      <c r="K62" s="50"/>
      <c r="L62" s="50"/>
      <c r="AD62" s="50"/>
      <c r="AE62" s="50"/>
      <c r="AF62" s="15"/>
      <c r="AG62" s="14"/>
    </row>
    <row r="63" spans="2:40" ht="12" customHeight="1" x14ac:dyDescent="0.35">
      <c r="B63" s="12">
        <v>29</v>
      </c>
      <c r="C63" s="49" t="e">
        <f>VLOOKUP(B63,'Liste Participants Tableau'!$A$1:$B$24,2,FALSE)</f>
        <v>#N/A</v>
      </c>
      <c r="D63" s="49" t="e">
        <f>VLOOKUP(C63,#REF!,3,FALSE)</f>
        <v>#N/A</v>
      </c>
      <c r="I63" s="6"/>
      <c r="AG63" s="14"/>
      <c r="AL63" s="49" t="e">
        <f>VLOOKUP(AM63,#REF!,3,FALSE)</f>
        <v>#N/A</v>
      </c>
      <c r="AM63" s="49" t="e">
        <f>VLOOKUP(AN63,'Liste Participants Tableau'!$A$1:$B$24,2,FALSE)</f>
        <v>#N/A</v>
      </c>
      <c r="AN63" s="40">
        <v>31</v>
      </c>
    </row>
    <row r="64" spans="2:40" ht="12" customHeight="1" thickBot="1" x14ac:dyDescent="0.4">
      <c r="B64" s="12"/>
      <c r="C64" s="50"/>
      <c r="D64" s="50"/>
      <c r="E64" s="4"/>
      <c r="I64" s="6"/>
      <c r="AG64" s="14"/>
      <c r="AK64" s="13"/>
      <c r="AL64" s="50"/>
      <c r="AM64" s="50"/>
      <c r="AN64" s="40"/>
    </row>
    <row r="65" spans="2:42" ht="12" customHeight="1" x14ac:dyDescent="0.35">
      <c r="C65" s="5"/>
      <c r="D65" s="5"/>
      <c r="E65" s="6"/>
      <c r="F65" s="7"/>
      <c r="G65" s="49" t="str">
        <f>C67</f>
        <v>Alexandre VERRIER</v>
      </c>
      <c r="H65" s="49">
        <f>VLOOKUP(G65,'Liste Participants (2)'!$B$2:$D$24,3,FALSE)</f>
        <v>16.600000000000001</v>
      </c>
      <c r="I65" s="3"/>
      <c r="AG65" s="16"/>
      <c r="AH65" s="49">
        <f>VLOOKUP(AI65,'Liste Participants (2)'!$B$2:$D$24,3,FALSE)</f>
        <v>11.3</v>
      </c>
      <c r="AI65" s="49" t="str">
        <f>AM67</f>
        <v>Sébastien HERRAULT</v>
      </c>
      <c r="AK65" s="14"/>
    </row>
    <row r="66" spans="2:42" ht="12" customHeight="1" thickBot="1" x14ac:dyDescent="0.4">
      <c r="C66" s="5"/>
      <c r="D66" s="5"/>
      <c r="E66" s="6"/>
      <c r="G66" s="50"/>
      <c r="H66" s="50"/>
      <c r="I66" s="1"/>
      <c r="T66" s="36">
        <f>0.7*8</f>
        <v>5.6</v>
      </c>
      <c r="AH66" s="50"/>
      <c r="AI66" s="50"/>
      <c r="AJ66" s="15"/>
      <c r="AK66" s="14"/>
    </row>
    <row r="67" spans="2:42" ht="12" customHeight="1" x14ac:dyDescent="0.35">
      <c r="B67" s="12">
        <v>4</v>
      </c>
      <c r="C67" s="49" t="str">
        <f>VLOOKUP(B67,'Liste Participants Tableau'!$A$1:$B$24,2,FALSE)</f>
        <v>Alexandre VERRIER</v>
      </c>
      <c r="D67" s="49">
        <f>VLOOKUP(C67,'Liste Participants (2)'!$B$2:$D$24,3,FALSE)</f>
        <v>16.600000000000001</v>
      </c>
      <c r="E67" s="8"/>
      <c r="AK67" s="16"/>
      <c r="AL67" s="49">
        <f>VLOOKUP(AM67,'Liste Participants (2)'!$B$2:$D$24,3,FALSE)</f>
        <v>11.3</v>
      </c>
      <c r="AM67" s="49" t="str">
        <f>VLOOKUP(AN67,'Liste Participants Tableau'!$A$1:$B$24,2,FALSE)</f>
        <v>Sébastien HERRAULT</v>
      </c>
      <c r="AN67" s="40">
        <v>2</v>
      </c>
    </row>
    <row r="68" spans="2:42" ht="12" customHeight="1" thickBot="1" x14ac:dyDescent="0.4">
      <c r="B68" s="12"/>
      <c r="C68" s="50"/>
      <c r="D68" s="50"/>
      <c r="AL68" s="50"/>
      <c r="AM68" s="50"/>
      <c r="AN68" s="40"/>
    </row>
    <row r="69" spans="2:42" ht="12" customHeight="1" x14ac:dyDescent="0.35"/>
    <row r="71" spans="2:42" ht="26" x14ac:dyDescent="0.6"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8"/>
      <c r="AO71" s="38"/>
      <c r="AP71" s="37"/>
    </row>
    <row r="75" spans="2:42" x14ac:dyDescent="0.35">
      <c r="S75" s="9"/>
    </row>
    <row r="80" spans="2:42" ht="21" x14ac:dyDescent="0.5">
      <c r="C80" s="29"/>
      <c r="D80" s="29"/>
      <c r="O80" s="33"/>
    </row>
    <row r="81" spans="3:4" ht="15.5" x14ac:dyDescent="0.35">
      <c r="C81" s="30" t="s">
        <v>6</v>
      </c>
      <c r="D81" s="30"/>
    </row>
    <row r="82" spans="3:4" ht="15.5" x14ac:dyDescent="0.35">
      <c r="C82" s="30" t="s">
        <v>7</v>
      </c>
      <c r="D82" s="30"/>
    </row>
    <row r="83" spans="3:4" ht="15.5" x14ac:dyDescent="0.35">
      <c r="C83" s="30" t="s">
        <v>8</v>
      </c>
      <c r="D83" s="30"/>
    </row>
    <row r="84" spans="3:4" ht="15.5" x14ac:dyDescent="0.35">
      <c r="C84" s="30" t="s">
        <v>9</v>
      </c>
      <c r="D84" s="30"/>
    </row>
    <row r="85" spans="3:4" ht="14.5" customHeight="1" x14ac:dyDescent="0.35">
      <c r="C85" s="12"/>
      <c r="D85" s="12"/>
    </row>
    <row r="86" spans="3:4" ht="15.5" x14ac:dyDescent="0.35">
      <c r="C86" s="30" t="s">
        <v>10</v>
      </c>
      <c r="D86" s="30"/>
    </row>
    <row r="87" spans="3:4" ht="15.5" x14ac:dyDescent="0.35">
      <c r="C87" s="30" t="s">
        <v>11</v>
      </c>
      <c r="D87" s="30"/>
    </row>
    <row r="88" spans="3:4" ht="15.5" x14ac:dyDescent="0.35">
      <c r="C88" s="30" t="s">
        <v>12</v>
      </c>
      <c r="D88" s="30"/>
    </row>
    <row r="89" spans="3:4" ht="16" x14ac:dyDescent="0.35">
      <c r="C89" s="30" t="s">
        <v>13</v>
      </c>
      <c r="D89" s="30"/>
    </row>
    <row r="90" spans="3:4" x14ac:dyDescent="0.35">
      <c r="C90" s="31"/>
      <c r="D90" s="31"/>
    </row>
    <row r="91" spans="3:4" x14ac:dyDescent="0.35">
      <c r="C91" s="32"/>
      <c r="D91" s="32"/>
    </row>
  </sheetData>
  <mergeCells count="126">
    <mergeCell ref="H65:H66"/>
    <mergeCell ref="K61:K62"/>
    <mergeCell ref="AE61:AE62"/>
    <mergeCell ref="AE45:AE46"/>
    <mergeCell ref="AA53:AA54"/>
    <mergeCell ref="K45:K46"/>
    <mergeCell ref="L45:L46"/>
    <mergeCell ref="L61:L62"/>
    <mergeCell ref="P53:P54"/>
    <mergeCell ref="Z53:Z54"/>
    <mergeCell ref="C2:AM4"/>
    <mergeCell ref="K13:K14"/>
    <mergeCell ref="O21:O22"/>
    <mergeCell ref="K29:K30"/>
    <mergeCell ref="AE29:AE30"/>
    <mergeCell ref="AA21:AA22"/>
    <mergeCell ref="AE13:AE14"/>
    <mergeCell ref="AM7:AM8"/>
    <mergeCell ref="AI9:AI10"/>
    <mergeCell ref="D7:D8"/>
    <mergeCell ref="L13:L14"/>
    <mergeCell ref="L29:L30"/>
    <mergeCell ref="P21:P22"/>
    <mergeCell ref="Z21:Z22"/>
    <mergeCell ref="AD13:AD14"/>
    <mergeCell ref="AD29:AD30"/>
    <mergeCell ref="AH9:AH10"/>
    <mergeCell ref="AM11:AM12"/>
    <mergeCell ref="AM15:AM16"/>
    <mergeCell ref="AM19:AM20"/>
    <mergeCell ref="AM23:AM24"/>
    <mergeCell ref="AM27:AM28"/>
    <mergeCell ref="H9:H10"/>
    <mergeCell ref="H17:H18"/>
    <mergeCell ref="S5:W5"/>
    <mergeCell ref="AM67:AM68"/>
    <mergeCell ref="AM31:AM32"/>
    <mergeCell ref="AM35:AM36"/>
    <mergeCell ref="V37:V38"/>
    <mergeCell ref="T37:T38"/>
    <mergeCell ref="AD45:AD46"/>
    <mergeCell ref="AD61:AD62"/>
    <mergeCell ref="AH33:AH34"/>
    <mergeCell ref="AH41:AH42"/>
    <mergeCell ref="AH49:AH50"/>
    <mergeCell ref="AH57:AH58"/>
    <mergeCell ref="AH65:AH66"/>
    <mergeCell ref="AM55:AM56"/>
    <mergeCell ref="AM59:AM60"/>
    <mergeCell ref="AI57:AI58"/>
    <mergeCell ref="AI65:AI66"/>
    <mergeCell ref="AL67:AL68"/>
    <mergeCell ref="AM63:AM64"/>
    <mergeCell ref="AM39:AM40"/>
    <mergeCell ref="AM43:AM44"/>
    <mergeCell ref="AM47:AM48"/>
    <mergeCell ref="AM51:AM52"/>
    <mergeCell ref="AH17:AH18"/>
    <mergeCell ref="C67:C68"/>
    <mergeCell ref="S37:S38"/>
    <mergeCell ref="W37:W38"/>
    <mergeCell ref="G41:G42"/>
    <mergeCell ref="G9:G10"/>
    <mergeCell ref="C11:C12"/>
    <mergeCell ref="C15:C16"/>
    <mergeCell ref="C19:C20"/>
    <mergeCell ref="C23:C24"/>
    <mergeCell ref="C27:C28"/>
    <mergeCell ref="D11:D12"/>
    <mergeCell ref="D15:D16"/>
    <mergeCell ref="D19:D20"/>
    <mergeCell ref="D23:D24"/>
    <mergeCell ref="D27:D28"/>
    <mergeCell ref="D31:D32"/>
    <mergeCell ref="G17:G18"/>
    <mergeCell ref="G25:G26"/>
    <mergeCell ref="G33:G34"/>
    <mergeCell ref="C31:C32"/>
    <mergeCell ref="C35:C36"/>
    <mergeCell ref="C39:C40"/>
    <mergeCell ref="D39:D40"/>
    <mergeCell ref="H41:H42"/>
    <mergeCell ref="D67:D68"/>
    <mergeCell ref="AL7:AL8"/>
    <mergeCell ref="AL11:AL12"/>
    <mergeCell ref="AL15:AL16"/>
    <mergeCell ref="AL19:AL20"/>
    <mergeCell ref="AL23:AL24"/>
    <mergeCell ref="AL27:AL28"/>
    <mergeCell ref="AL31:AL32"/>
    <mergeCell ref="AL35:AL36"/>
    <mergeCell ref="AL39:AL40"/>
    <mergeCell ref="AL43:AL44"/>
    <mergeCell ref="AL47:AL48"/>
    <mergeCell ref="AL51:AL52"/>
    <mergeCell ref="D35:D36"/>
    <mergeCell ref="G49:G50"/>
    <mergeCell ref="O53:O54"/>
    <mergeCell ref="AL55:AL56"/>
    <mergeCell ref="G65:G66"/>
    <mergeCell ref="D51:D52"/>
    <mergeCell ref="AI17:AI18"/>
    <mergeCell ref="D43:D44"/>
    <mergeCell ref="H25:H26"/>
    <mergeCell ref="H33:H34"/>
    <mergeCell ref="AH25:AH26"/>
    <mergeCell ref="D47:D48"/>
    <mergeCell ref="G57:G58"/>
    <mergeCell ref="C43:C44"/>
    <mergeCell ref="C47:C48"/>
    <mergeCell ref="C51:C52"/>
    <mergeCell ref="C7:C8"/>
    <mergeCell ref="AL59:AL60"/>
    <mergeCell ref="AL63:AL64"/>
    <mergeCell ref="C55:C56"/>
    <mergeCell ref="C59:C60"/>
    <mergeCell ref="C63:C64"/>
    <mergeCell ref="AI25:AI26"/>
    <mergeCell ref="AI33:AI34"/>
    <mergeCell ref="AI41:AI42"/>
    <mergeCell ref="AI49:AI50"/>
    <mergeCell ref="H49:H50"/>
    <mergeCell ref="H57:H58"/>
    <mergeCell ref="D55:D56"/>
    <mergeCell ref="D59:D60"/>
    <mergeCell ref="D63:D64"/>
  </mergeCells>
  <pageMargins left="0" right="0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6909-B40A-4F68-B59F-DB66DC26B74C}">
  <dimension ref="A1:E34"/>
  <sheetViews>
    <sheetView zoomScale="80" zoomScaleNormal="80" workbookViewId="0">
      <selection activeCell="G13" sqref="G13"/>
    </sheetView>
  </sheetViews>
  <sheetFormatPr baseColWidth="10" defaultColWidth="11.453125" defaultRowHeight="14.5" x14ac:dyDescent="0.35"/>
  <cols>
    <col min="2" max="2" width="23.1796875" bestFit="1" customWidth="1"/>
    <col min="3" max="3" width="23.1796875" customWidth="1"/>
  </cols>
  <sheetData>
    <row r="1" spans="1:5" x14ac:dyDescent="0.35">
      <c r="B1" s="42" t="s">
        <v>35</v>
      </c>
      <c r="C1" s="43" t="s">
        <v>14</v>
      </c>
      <c r="D1" s="44" t="s">
        <v>36</v>
      </c>
      <c r="E1" s="35" t="s">
        <v>37</v>
      </c>
    </row>
    <row r="2" spans="1:5" x14ac:dyDescent="0.35">
      <c r="A2">
        <v>1</v>
      </c>
      <c r="B2" s="48" t="s">
        <v>38</v>
      </c>
      <c r="C2" s="48" t="s">
        <v>19</v>
      </c>
      <c r="D2" s="45" t="e">
        <f>VLOOKUP(C2,#REF!,8,FALSE)</f>
        <v>#REF!</v>
      </c>
      <c r="E2" s="46" t="s">
        <v>39</v>
      </c>
    </row>
    <row r="3" spans="1:5" x14ac:dyDescent="0.35">
      <c r="A3">
        <v>2</v>
      </c>
      <c r="B3" s="48" t="s">
        <v>40</v>
      </c>
      <c r="C3" s="48" t="s">
        <v>41</v>
      </c>
      <c r="D3" s="45" t="e">
        <f>VLOOKUP(C3,#REF!,8,FALSE)</f>
        <v>#REF!</v>
      </c>
      <c r="E3" s="46" t="s">
        <v>39</v>
      </c>
    </row>
    <row r="4" spans="1:5" x14ac:dyDescent="0.35">
      <c r="A4">
        <v>3</v>
      </c>
      <c r="B4" s="48" t="s">
        <v>42</v>
      </c>
      <c r="C4" s="48" t="s">
        <v>43</v>
      </c>
      <c r="D4" s="45" t="e">
        <f>VLOOKUP(C4,#REF!,8,FALSE)</f>
        <v>#REF!</v>
      </c>
      <c r="E4" s="46" t="s">
        <v>39</v>
      </c>
    </row>
    <row r="5" spans="1:5" x14ac:dyDescent="0.35">
      <c r="A5">
        <v>4</v>
      </c>
      <c r="B5" s="48" t="s">
        <v>44</v>
      </c>
      <c r="C5" s="48" t="s">
        <v>45</v>
      </c>
      <c r="D5" s="45" t="e">
        <f>VLOOKUP(C5,#REF!,8,FALSE)</f>
        <v>#REF!</v>
      </c>
      <c r="E5" s="46" t="s">
        <v>39</v>
      </c>
    </row>
    <row r="6" spans="1:5" x14ac:dyDescent="0.35">
      <c r="A6">
        <v>5</v>
      </c>
      <c r="B6" s="48" t="s">
        <v>46</v>
      </c>
      <c r="C6" s="48" t="s">
        <v>47</v>
      </c>
      <c r="D6" s="45" t="e">
        <f>VLOOKUP(C6,#REF!,8,FALSE)</f>
        <v>#REF!</v>
      </c>
      <c r="E6" s="46" t="s">
        <v>39</v>
      </c>
    </row>
    <row r="7" spans="1:5" x14ac:dyDescent="0.35">
      <c r="A7">
        <v>6</v>
      </c>
      <c r="B7" s="48" t="s">
        <v>48</v>
      </c>
      <c r="C7" s="48" t="s">
        <v>49</v>
      </c>
      <c r="D7" s="45" t="e">
        <f>VLOOKUP(C7,#REF!,8,FALSE)</f>
        <v>#REF!</v>
      </c>
      <c r="E7" s="46" t="s">
        <v>39</v>
      </c>
    </row>
    <row r="8" spans="1:5" x14ac:dyDescent="0.35">
      <c r="A8">
        <v>7</v>
      </c>
      <c r="B8" s="48" t="s">
        <v>50</v>
      </c>
      <c r="C8" s="48" t="s">
        <v>51</v>
      </c>
      <c r="D8" s="45" t="e">
        <f>VLOOKUP(C8,#REF!,8,FALSE)</f>
        <v>#REF!</v>
      </c>
      <c r="E8" s="46" t="s">
        <v>39</v>
      </c>
    </row>
    <row r="9" spans="1:5" x14ac:dyDescent="0.35">
      <c r="A9">
        <v>8</v>
      </c>
      <c r="B9" s="48" t="s">
        <v>52</v>
      </c>
      <c r="C9" s="48" t="s">
        <v>53</v>
      </c>
      <c r="D9" s="45" t="e">
        <f>VLOOKUP(C9,#REF!,8,FALSE)</f>
        <v>#REF!</v>
      </c>
      <c r="E9" s="46" t="s">
        <v>39</v>
      </c>
    </row>
    <row r="10" spans="1:5" x14ac:dyDescent="0.35">
      <c r="A10">
        <v>9</v>
      </c>
      <c r="B10" s="48" t="s">
        <v>56</v>
      </c>
      <c r="C10" s="48" t="s">
        <v>57</v>
      </c>
      <c r="D10" s="45" t="e">
        <f>VLOOKUP(C10,#REF!,8,FALSE)</f>
        <v>#REF!</v>
      </c>
      <c r="E10" s="46" t="s">
        <v>39</v>
      </c>
    </row>
    <row r="11" spans="1:5" x14ac:dyDescent="0.35">
      <c r="A11">
        <v>10</v>
      </c>
      <c r="B11" s="48" t="s">
        <v>54</v>
      </c>
      <c r="C11" s="48" t="s">
        <v>55</v>
      </c>
      <c r="D11" s="45" t="e">
        <f>VLOOKUP(C11,#REF!,8,FALSE)</f>
        <v>#REF!</v>
      </c>
      <c r="E11" s="46" t="s">
        <v>39</v>
      </c>
    </row>
    <row r="12" spans="1:5" x14ac:dyDescent="0.35">
      <c r="A12">
        <v>11</v>
      </c>
      <c r="B12" s="48" t="s">
        <v>58</v>
      </c>
      <c r="C12" s="48" t="s">
        <v>59</v>
      </c>
      <c r="D12" s="45" t="e">
        <f>VLOOKUP(C12,#REF!,8,FALSE)</f>
        <v>#REF!</v>
      </c>
      <c r="E12" s="46" t="s">
        <v>39</v>
      </c>
    </row>
    <row r="13" spans="1:5" x14ac:dyDescent="0.35">
      <c r="A13">
        <v>12</v>
      </c>
      <c r="B13" s="48" t="s">
        <v>60</v>
      </c>
      <c r="C13" s="48" t="s">
        <v>61</v>
      </c>
      <c r="D13" s="45" t="e">
        <f>VLOOKUP(C13,#REF!,8,FALSE)</f>
        <v>#REF!</v>
      </c>
      <c r="E13" s="46" t="s">
        <v>39</v>
      </c>
    </row>
    <row r="14" spans="1:5" x14ac:dyDescent="0.35">
      <c r="A14">
        <v>13</v>
      </c>
      <c r="B14" s="48" t="s">
        <v>62</v>
      </c>
      <c r="C14" s="48" t="s">
        <v>63</v>
      </c>
      <c r="D14" s="45" t="e">
        <f>VLOOKUP(C14,#REF!,8,FALSE)</f>
        <v>#REF!</v>
      </c>
      <c r="E14" s="46" t="s">
        <v>39</v>
      </c>
    </row>
    <row r="15" spans="1:5" x14ac:dyDescent="0.35">
      <c r="A15">
        <v>14</v>
      </c>
      <c r="B15" s="48" t="s">
        <v>64</v>
      </c>
      <c r="C15" s="48" t="s">
        <v>65</v>
      </c>
      <c r="D15" s="45" t="e">
        <f>VLOOKUP(C15,#REF!,8,FALSE)</f>
        <v>#REF!</v>
      </c>
      <c r="E15" s="46" t="s">
        <v>39</v>
      </c>
    </row>
    <row r="16" spans="1:5" x14ac:dyDescent="0.35">
      <c r="A16">
        <v>15</v>
      </c>
      <c r="B16" s="48" t="s">
        <v>66</v>
      </c>
      <c r="C16" s="48" t="s">
        <v>67</v>
      </c>
      <c r="D16" s="45" t="e">
        <f>VLOOKUP(C16,#REF!,8,FALSE)</f>
        <v>#REF!</v>
      </c>
      <c r="E16" s="46" t="s">
        <v>39</v>
      </c>
    </row>
    <row r="17" spans="1:5" ht="14.25" customHeight="1" x14ac:dyDescent="0.35">
      <c r="A17">
        <v>16</v>
      </c>
      <c r="B17" s="48" t="s">
        <v>68</v>
      </c>
      <c r="C17" s="48" t="s">
        <v>69</v>
      </c>
      <c r="D17" s="45" t="e">
        <f>VLOOKUP(C17,#REF!,8,FALSE)</f>
        <v>#REF!</v>
      </c>
      <c r="E17" s="46" t="s">
        <v>39</v>
      </c>
    </row>
    <row r="18" spans="1:5" ht="14.25" customHeight="1" x14ac:dyDescent="0.35">
      <c r="A18">
        <v>17</v>
      </c>
      <c r="B18" s="48" t="s">
        <v>70</v>
      </c>
      <c r="C18" s="48" t="s">
        <v>71</v>
      </c>
      <c r="D18" s="45" t="e">
        <f>VLOOKUP(C18,#REF!,8,FALSE)</f>
        <v>#REF!</v>
      </c>
      <c r="E18" s="46" t="s">
        <v>39</v>
      </c>
    </row>
    <row r="19" spans="1:5" x14ac:dyDescent="0.35">
      <c r="A19">
        <v>18</v>
      </c>
      <c r="B19" s="48" t="s">
        <v>72</v>
      </c>
      <c r="C19" s="48" t="s">
        <v>22</v>
      </c>
      <c r="D19" s="45" t="e">
        <f>VLOOKUP(C19,#REF!,8,FALSE)</f>
        <v>#REF!</v>
      </c>
      <c r="E19" s="46" t="s">
        <v>39</v>
      </c>
    </row>
    <row r="20" spans="1:5" x14ac:dyDescent="0.35">
      <c r="A20">
        <v>19</v>
      </c>
      <c r="B20" s="48" t="s">
        <v>75</v>
      </c>
      <c r="C20" s="48" t="s">
        <v>76</v>
      </c>
      <c r="D20" s="45" t="e">
        <f>VLOOKUP(C20,#REF!,8,FALSE)</f>
        <v>#REF!</v>
      </c>
      <c r="E20" s="46" t="s">
        <v>39</v>
      </c>
    </row>
    <row r="21" spans="1:5" x14ac:dyDescent="0.35">
      <c r="A21">
        <v>20</v>
      </c>
      <c r="B21" s="48" t="s">
        <v>73</v>
      </c>
      <c r="C21" s="48" t="s">
        <v>74</v>
      </c>
      <c r="D21" s="45" t="e">
        <f>VLOOKUP(C21,#REF!,8,FALSE)</f>
        <v>#REF!</v>
      </c>
      <c r="E21" s="46" t="s">
        <v>39</v>
      </c>
    </row>
    <row r="22" spans="1:5" x14ac:dyDescent="0.35">
      <c r="A22">
        <v>21</v>
      </c>
      <c r="B22" s="48" t="s">
        <v>77</v>
      </c>
      <c r="C22" s="48" t="s">
        <v>78</v>
      </c>
      <c r="D22" s="45" t="e">
        <f>VLOOKUP(C22,#REF!,8,FALSE)</f>
        <v>#REF!</v>
      </c>
      <c r="E22" s="46" t="s">
        <v>39</v>
      </c>
    </row>
    <row r="23" spans="1:5" x14ac:dyDescent="0.35">
      <c r="A23">
        <v>22</v>
      </c>
      <c r="B23" s="48" t="s">
        <v>79</v>
      </c>
      <c r="C23" s="48" t="s">
        <v>80</v>
      </c>
      <c r="D23" s="45" t="e">
        <f>VLOOKUP(C23,#REF!,8,FALSE)</f>
        <v>#REF!</v>
      </c>
      <c r="E23" s="46" t="s">
        <v>81</v>
      </c>
    </row>
    <row r="24" spans="1:5" x14ac:dyDescent="0.35">
      <c r="A24">
        <v>23</v>
      </c>
      <c r="B24" s="48" t="s">
        <v>82</v>
      </c>
      <c r="C24" s="48" t="s">
        <v>83</v>
      </c>
      <c r="D24" s="45" t="e">
        <f>VLOOKUP(C24,#REF!,8,FALSE)</f>
        <v>#REF!</v>
      </c>
      <c r="E24" s="46" t="s">
        <v>39</v>
      </c>
    </row>
    <row r="25" spans="1:5" x14ac:dyDescent="0.35">
      <c r="A25">
        <v>24</v>
      </c>
      <c r="B25" s="41"/>
      <c r="C25" s="41"/>
      <c r="D25" s="34"/>
      <c r="E25" s="46"/>
    </row>
    <row r="26" spans="1:5" x14ac:dyDescent="0.35">
      <c r="A26">
        <v>25</v>
      </c>
      <c r="B26" s="41"/>
      <c r="C26" s="41"/>
      <c r="D26" s="34"/>
      <c r="E26" s="46"/>
    </row>
    <row r="27" spans="1:5" x14ac:dyDescent="0.35">
      <c r="A27">
        <v>26</v>
      </c>
      <c r="B27" s="41"/>
      <c r="C27" s="41"/>
      <c r="D27" s="34"/>
      <c r="E27" s="46"/>
    </row>
    <row r="28" spans="1:5" x14ac:dyDescent="0.35">
      <c r="A28">
        <v>27</v>
      </c>
      <c r="B28" s="41"/>
      <c r="C28" s="41"/>
      <c r="D28" s="34"/>
      <c r="E28" s="46"/>
    </row>
    <row r="29" spans="1:5" x14ac:dyDescent="0.35">
      <c r="A29">
        <v>28</v>
      </c>
      <c r="B29" s="41"/>
      <c r="C29" s="41"/>
      <c r="D29" s="34"/>
      <c r="E29" s="46"/>
    </row>
    <row r="30" spans="1:5" x14ac:dyDescent="0.35">
      <c r="A30">
        <v>29</v>
      </c>
      <c r="B30" s="41"/>
      <c r="C30" s="41"/>
      <c r="D30" s="34"/>
      <c r="E30" s="46"/>
    </row>
    <row r="31" spans="1:5" x14ac:dyDescent="0.35">
      <c r="A31">
        <v>30</v>
      </c>
      <c r="B31" s="41"/>
      <c r="C31" s="41"/>
      <c r="D31" s="34"/>
      <c r="E31" s="46"/>
    </row>
    <row r="32" spans="1:5" x14ac:dyDescent="0.35">
      <c r="A32">
        <v>31</v>
      </c>
      <c r="B32" s="41"/>
      <c r="C32" s="41"/>
      <c r="D32" s="34"/>
      <c r="E32" s="46"/>
    </row>
    <row r="33" spans="1:5" x14ac:dyDescent="0.35">
      <c r="A33">
        <v>32</v>
      </c>
      <c r="B33" s="41"/>
      <c r="C33" s="41"/>
      <c r="D33" s="34"/>
      <c r="E33" s="46"/>
    </row>
    <row r="34" spans="1:5" x14ac:dyDescent="0.35">
      <c r="A34">
        <v>33</v>
      </c>
      <c r="B34" s="41"/>
      <c r="C34" s="41"/>
      <c r="D34" s="34"/>
      <c r="E34" s="46"/>
    </row>
  </sheetData>
  <autoFilter ref="A1:F34" xr:uid="{329D3ED6-80D5-4B68-B524-21A97D4F2627}">
    <sortState xmlns:xlrd2="http://schemas.microsoft.com/office/spreadsheetml/2017/richdata2" ref="A2:E34">
      <sortCondition ref="D1:D34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2EBB-B0EB-4354-BAEF-4EB7489352D5}">
  <dimension ref="A1:L34"/>
  <sheetViews>
    <sheetView showGridLines="0" zoomScale="80" zoomScaleNormal="80" workbookViewId="0">
      <selection activeCell="J22" sqref="J22"/>
    </sheetView>
  </sheetViews>
  <sheetFormatPr baseColWidth="10" defaultColWidth="11.453125" defaultRowHeight="14.5" x14ac:dyDescent="0.35"/>
  <cols>
    <col min="2" max="2" width="23.1796875" bestFit="1" customWidth="1"/>
    <col min="3" max="3" width="23.1796875" customWidth="1"/>
    <col min="6" max="6" width="20.7265625" customWidth="1"/>
    <col min="7" max="7" width="27.7265625" bestFit="1" customWidth="1"/>
  </cols>
  <sheetData>
    <row r="1" spans="1:12" x14ac:dyDescent="0.35">
      <c r="B1" s="42" t="s">
        <v>35</v>
      </c>
      <c r="C1" s="43" t="s">
        <v>14</v>
      </c>
      <c r="D1" s="44" t="s">
        <v>36</v>
      </c>
      <c r="E1" s="35" t="s">
        <v>37</v>
      </c>
      <c r="F1" s="35" t="s">
        <v>90</v>
      </c>
      <c r="G1" s="35" t="s">
        <v>99</v>
      </c>
    </row>
    <row r="2" spans="1:12" x14ac:dyDescent="0.35">
      <c r="A2">
        <v>1</v>
      </c>
      <c r="B2" s="48" t="s">
        <v>38</v>
      </c>
      <c r="C2" s="48" t="s">
        <v>19</v>
      </c>
      <c r="D2" s="45">
        <v>8.1999999999999993</v>
      </c>
      <c r="E2" s="47" t="s">
        <v>39</v>
      </c>
      <c r="F2" s="47" t="s">
        <v>20</v>
      </c>
      <c r="G2" s="47" t="s">
        <v>21</v>
      </c>
    </row>
    <row r="3" spans="1:12" x14ac:dyDescent="0.35">
      <c r="A3">
        <v>2</v>
      </c>
      <c r="B3" s="48" t="s">
        <v>40</v>
      </c>
      <c r="C3" s="48" t="s">
        <v>41</v>
      </c>
      <c r="D3" s="45">
        <v>11.3</v>
      </c>
      <c r="E3" s="47" t="s">
        <v>39</v>
      </c>
      <c r="F3" s="47" t="s">
        <v>25</v>
      </c>
      <c r="G3" s="47" t="s">
        <v>26</v>
      </c>
    </row>
    <row r="4" spans="1:12" x14ac:dyDescent="0.35">
      <c r="A4">
        <v>3</v>
      </c>
      <c r="B4" s="48" t="s">
        <v>42</v>
      </c>
      <c r="C4" s="48" t="s">
        <v>43</v>
      </c>
      <c r="D4" s="45">
        <v>14</v>
      </c>
      <c r="E4" s="47" t="s">
        <v>39</v>
      </c>
      <c r="F4" s="47">
        <v>664299057</v>
      </c>
      <c r="G4" s="47" t="s">
        <v>87</v>
      </c>
    </row>
    <row r="5" spans="1:12" x14ac:dyDescent="0.35">
      <c r="A5">
        <v>4</v>
      </c>
      <c r="B5" s="48" t="s">
        <v>44</v>
      </c>
      <c r="C5" s="48" t="s">
        <v>45</v>
      </c>
      <c r="D5" s="45">
        <v>16.600000000000001</v>
      </c>
      <c r="E5" s="47" t="s">
        <v>39</v>
      </c>
      <c r="F5" s="47" t="s">
        <v>32</v>
      </c>
      <c r="G5" s="47" t="s">
        <v>33</v>
      </c>
    </row>
    <row r="6" spans="1:12" x14ac:dyDescent="0.35">
      <c r="A6">
        <v>5</v>
      </c>
      <c r="B6" s="48" t="s">
        <v>46</v>
      </c>
      <c r="C6" s="48" t="s">
        <v>47</v>
      </c>
      <c r="D6" s="45">
        <v>16.899999999999999</v>
      </c>
      <c r="E6" s="47" t="s">
        <v>39</v>
      </c>
      <c r="F6" s="47">
        <v>633952892</v>
      </c>
      <c r="G6" s="47" t="s">
        <v>85</v>
      </c>
    </row>
    <row r="7" spans="1:12" x14ac:dyDescent="0.35">
      <c r="A7">
        <v>6</v>
      </c>
      <c r="B7" s="48" t="s">
        <v>48</v>
      </c>
      <c r="C7" s="48" t="s">
        <v>49</v>
      </c>
      <c r="D7" s="45">
        <v>17.399999999999999</v>
      </c>
      <c r="E7" s="47" t="s">
        <v>39</v>
      </c>
      <c r="F7" s="47">
        <v>33676166487</v>
      </c>
      <c r="G7" s="47" t="s">
        <v>34</v>
      </c>
    </row>
    <row r="8" spans="1:12" x14ac:dyDescent="0.35">
      <c r="A8">
        <v>7</v>
      </c>
      <c r="B8" s="48" t="s">
        <v>50</v>
      </c>
      <c r="C8" s="48" t="s">
        <v>51</v>
      </c>
      <c r="D8" s="45">
        <v>18</v>
      </c>
      <c r="E8" s="47" t="s">
        <v>39</v>
      </c>
      <c r="F8" s="47" t="s">
        <v>98</v>
      </c>
      <c r="G8" s="47" t="s">
        <v>88</v>
      </c>
    </row>
    <row r="9" spans="1:12" x14ac:dyDescent="0.35">
      <c r="A9">
        <v>8</v>
      </c>
      <c r="B9" s="48" t="s">
        <v>52</v>
      </c>
      <c r="C9" s="48" t="s">
        <v>53</v>
      </c>
      <c r="D9" s="45">
        <v>20.100000000000001</v>
      </c>
      <c r="E9" s="47" t="s">
        <v>39</v>
      </c>
      <c r="F9" s="47" t="s">
        <v>91</v>
      </c>
      <c r="G9" s="47" t="s">
        <v>16</v>
      </c>
    </row>
    <row r="10" spans="1:12" x14ac:dyDescent="0.35">
      <c r="A10">
        <v>9</v>
      </c>
      <c r="B10" s="48" t="s">
        <v>56</v>
      </c>
      <c r="C10" s="48" t="s">
        <v>57</v>
      </c>
      <c r="D10" s="45">
        <v>20.100000000000001</v>
      </c>
      <c r="E10" s="47" t="s">
        <v>39</v>
      </c>
      <c r="F10" s="47" t="s">
        <v>100</v>
      </c>
      <c r="G10" s="47" t="s">
        <v>17</v>
      </c>
    </row>
    <row r="11" spans="1:12" x14ac:dyDescent="0.35">
      <c r="A11">
        <v>10</v>
      </c>
      <c r="B11" s="48" t="s">
        <v>54</v>
      </c>
      <c r="C11" s="48" t="s">
        <v>55</v>
      </c>
      <c r="D11" s="45">
        <v>20.6</v>
      </c>
      <c r="E11" s="47" t="s">
        <v>39</v>
      </c>
      <c r="F11" s="47">
        <v>673118735</v>
      </c>
      <c r="G11" s="47" t="s">
        <v>23</v>
      </c>
    </row>
    <row r="12" spans="1:12" x14ac:dyDescent="0.35">
      <c r="A12">
        <v>11</v>
      </c>
      <c r="B12" s="48" t="s">
        <v>58</v>
      </c>
      <c r="C12" s="48" t="s">
        <v>59</v>
      </c>
      <c r="D12" s="45">
        <v>22.4</v>
      </c>
      <c r="E12" s="47" t="s">
        <v>39</v>
      </c>
      <c r="F12" s="47" t="s">
        <v>94</v>
      </c>
      <c r="G12" s="47" t="s">
        <v>86</v>
      </c>
    </row>
    <row r="13" spans="1:12" x14ac:dyDescent="0.35">
      <c r="A13">
        <v>12</v>
      </c>
      <c r="B13" s="48" t="s">
        <v>60</v>
      </c>
      <c r="C13" s="48" t="s">
        <v>61</v>
      </c>
      <c r="D13" s="45">
        <v>23.3</v>
      </c>
      <c r="E13" s="47" t="s">
        <v>39</v>
      </c>
      <c r="F13" s="47" t="s">
        <v>27</v>
      </c>
      <c r="G13" s="47" t="s">
        <v>93</v>
      </c>
    </row>
    <row r="14" spans="1:12" x14ac:dyDescent="0.35">
      <c r="A14">
        <v>13</v>
      </c>
      <c r="B14" s="48" t="s">
        <v>62</v>
      </c>
      <c r="C14" s="48" t="s">
        <v>63</v>
      </c>
      <c r="D14" s="45">
        <v>23.9</v>
      </c>
      <c r="E14" s="47" t="s">
        <v>39</v>
      </c>
      <c r="F14" s="47" t="s">
        <v>105</v>
      </c>
      <c r="G14" s="47" t="s">
        <v>95</v>
      </c>
      <c r="L14" s="35"/>
    </row>
    <row r="15" spans="1:12" x14ac:dyDescent="0.35">
      <c r="A15">
        <v>14</v>
      </c>
      <c r="B15" s="48" t="s">
        <v>64</v>
      </c>
      <c r="C15" s="48" t="s">
        <v>65</v>
      </c>
      <c r="D15" s="45">
        <v>25.6</v>
      </c>
      <c r="E15" s="47" t="s">
        <v>39</v>
      </c>
      <c r="F15" s="47" t="s">
        <v>104</v>
      </c>
      <c r="G15" s="47" t="e">
        <v>#N/A</v>
      </c>
    </row>
    <row r="16" spans="1:12" x14ac:dyDescent="0.35">
      <c r="A16">
        <v>15</v>
      </c>
      <c r="B16" s="48" t="s">
        <v>66</v>
      </c>
      <c r="C16" s="48" t="s">
        <v>67</v>
      </c>
      <c r="D16" s="45">
        <v>28</v>
      </c>
      <c r="E16" s="47" t="s">
        <v>39</v>
      </c>
      <c r="F16" s="47" t="s">
        <v>31</v>
      </c>
      <c r="G16" s="47" t="s">
        <v>96</v>
      </c>
    </row>
    <row r="17" spans="1:7" ht="14.25" customHeight="1" x14ac:dyDescent="0.35">
      <c r="A17">
        <v>16</v>
      </c>
      <c r="B17" s="48" t="s">
        <v>68</v>
      </c>
      <c r="C17" s="48" t="s">
        <v>69</v>
      </c>
      <c r="D17" s="45">
        <v>31.9</v>
      </c>
      <c r="E17" s="47" t="s">
        <v>39</v>
      </c>
      <c r="F17" s="47" t="s">
        <v>103</v>
      </c>
      <c r="G17" s="47" t="e">
        <v>#N/A</v>
      </c>
    </row>
    <row r="18" spans="1:7" ht="14.25" customHeight="1" x14ac:dyDescent="0.35">
      <c r="A18">
        <v>17</v>
      </c>
      <c r="B18" s="48" t="s">
        <v>70</v>
      </c>
      <c r="C18" s="48" t="s">
        <v>71</v>
      </c>
      <c r="D18" s="45">
        <v>34.700000000000003</v>
      </c>
      <c r="E18" s="47" t="s">
        <v>39</v>
      </c>
      <c r="F18" s="47" t="s">
        <v>15</v>
      </c>
      <c r="G18" s="47" t="s">
        <v>84</v>
      </c>
    </row>
    <row r="19" spans="1:7" x14ac:dyDescent="0.35">
      <c r="A19">
        <v>18</v>
      </c>
      <c r="B19" s="48" t="s">
        <v>72</v>
      </c>
      <c r="C19" s="48" t="s">
        <v>22</v>
      </c>
      <c r="D19" s="45">
        <v>35.700000000000003</v>
      </c>
      <c r="E19" s="47" t="s">
        <v>39</v>
      </c>
      <c r="F19" s="47" t="s">
        <v>28</v>
      </c>
      <c r="G19" s="47" t="s">
        <v>29</v>
      </c>
    </row>
    <row r="20" spans="1:7" x14ac:dyDescent="0.35">
      <c r="A20">
        <v>19</v>
      </c>
      <c r="B20" s="48" t="s">
        <v>75</v>
      </c>
      <c r="C20" s="48" t="s">
        <v>76</v>
      </c>
      <c r="D20" s="45">
        <v>35.799999999999997</v>
      </c>
      <c r="E20" s="47" t="s">
        <v>39</v>
      </c>
      <c r="F20" s="47">
        <v>688233207</v>
      </c>
      <c r="G20" s="47" t="s">
        <v>97</v>
      </c>
    </row>
    <row r="21" spans="1:7" x14ac:dyDescent="0.35">
      <c r="A21">
        <v>20</v>
      </c>
      <c r="B21" s="48" t="s">
        <v>73</v>
      </c>
      <c r="C21" s="48" t="s">
        <v>74</v>
      </c>
      <c r="D21" s="45">
        <v>46.8</v>
      </c>
      <c r="E21" s="47" t="s">
        <v>39</v>
      </c>
      <c r="F21" s="47" t="s">
        <v>92</v>
      </c>
      <c r="G21" s="47" t="s">
        <v>18</v>
      </c>
    </row>
    <row r="22" spans="1:7" x14ac:dyDescent="0.35">
      <c r="A22">
        <v>21</v>
      </c>
      <c r="B22" s="48" t="s">
        <v>77</v>
      </c>
      <c r="C22" s="48" t="s">
        <v>78</v>
      </c>
      <c r="D22" s="45">
        <v>54</v>
      </c>
      <c r="E22" s="47" t="s">
        <v>39</v>
      </c>
      <c r="F22" s="47" t="s">
        <v>101</v>
      </c>
      <c r="G22" s="47"/>
    </row>
    <row r="23" spans="1:7" x14ac:dyDescent="0.35">
      <c r="A23">
        <v>22</v>
      </c>
      <c r="B23" s="48" t="s">
        <v>79</v>
      </c>
      <c r="C23" s="48" t="s">
        <v>80</v>
      </c>
      <c r="D23" s="45">
        <v>54</v>
      </c>
      <c r="E23" s="47" t="s">
        <v>81</v>
      </c>
      <c r="F23" s="47">
        <v>678437497</v>
      </c>
      <c r="G23" s="47" t="s">
        <v>30</v>
      </c>
    </row>
    <row r="24" spans="1:7" x14ac:dyDescent="0.35">
      <c r="A24">
        <v>23</v>
      </c>
      <c r="B24" s="48" t="s">
        <v>82</v>
      </c>
      <c r="C24" s="48" t="s">
        <v>83</v>
      </c>
      <c r="D24" s="45">
        <v>54</v>
      </c>
      <c r="E24" s="47" t="s">
        <v>39</v>
      </c>
      <c r="F24" s="47" t="s">
        <v>102</v>
      </c>
      <c r="G24" s="47" t="s">
        <v>24</v>
      </c>
    </row>
    <row r="25" spans="1:7" x14ac:dyDescent="0.35">
      <c r="A25">
        <v>24</v>
      </c>
      <c r="B25" s="41"/>
      <c r="C25" s="41"/>
      <c r="D25" s="34"/>
      <c r="E25" s="47"/>
      <c r="F25" s="39"/>
      <c r="G25" s="39"/>
    </row>
    <row r="26" spans="1:7" x14ac:dyDescent="0.35">
      <c r="A26">
        <v>25</v>
      </c>
      <c r="B26" s="41"/>
      <c r="C26" s="41"/>
      <c r="D26" s="34"/>
      <c r="E26" s="47"/>
      <c r="F26" s="39"/>
      <c r="G26" s="39"/>
    </row>
    <row r="27" spans="1:7" x14ac:dyDescent="0.35">
      <c r="A27">
        <v>26</v>
      </c>
      <c r="B27" s="41"/>
      <c r="C27" s="41"/>
      <c r="D27" s="34"/>
      <c r="E27" s="47"/>
      <c r="F27" s="39"/>
      <c r="G27" s="39"/>
    </row>
    <row r="28" spans="1:7" x14ac:dyDescent="0.35">
      <c r="A28">
        <v>27</v>
      </c>
      <c r="B28" s="41"/>
      <c r="C28" s="41"/>
      <c r="D28" s="34"/>
      <c r="E28" s="47"/>
      <c r="F28" s="39"/>
      <c r="G28" s="39"/>
    </row>
    <row r="29" spans="1:7" x14ac:dyDescent="0.35">
      <c r="A29">
        <v>28</v>
      </c>
      <c r="B29" s="41"/>
      <c r="C29" s="41"/>
      <c r="D29" s="34"/>
      <c r="E29" s="47"/>
      <c r="F29" s="39"/>
      <c r="G29" s="39"/>
    </row>
    <row r="30" spans="1:7" x14ac:dyDescent="0.35">
      <c r="A30">
        <v>29</v>
      </c>
      <c r="B30" s="41"/>
      <c r="C30" s="41"/>
      <c r="D30" s="34"/>
      <c r="E30" s="47"/>
      <c r="F30" s="39"/>
      <c r="G30" s="39"/>
    </row>
    <row r="31" spans="1:7" x14ac:dyDescent="0.35">
      <c r="A31">
        <v>30</v>
      </c>
      <c r="B31" s="41"/>
      <c r="C31" s="41"/>
      <c r="D31" s="34"/>
      <c r="E31" s="47"/>
      <c r="F31" s="39"/>
      <c r="G31" s="39"/>
    </row>
    <row r="32" spans="1:7" x14ac:dyDescent="0.35">
      <c r="A32">
        <v>31</v>
      </c>
      <c r="B32" s="41"/>
      <c r="C32" s="41"/>
      <c r="D32" s="34"/>
      <c r="E32" s="47"/>
      <c r="F32" s="39"/>
      <c r="G32" s="39"/>
    </row>
    <row r="33" spans="1:7" x14ac:dyDescent="0.35">
      <c r="A33">
        <v>32</v>
      </c>
      <c r="B33" s="41"/>
      <c r="C33" s="41"/>
      <c r="D33" s="34"/>
      <c r="E33" s="47"/>
      <c r="F33" s="39"/>
      <c r="G33" s="39"/>
    </row>
    <row r="34" spans="1:7" x14ac:dyDescent="0.35">
      <c r="A34">
        <v>33</v>
      </c>
      <c r="B34" s="41"/>
      <c r="C34" s="41"/>
      <c r="D34" s="34"/>
      <c r="E34" s="47"/>
      <c r="F34" s="39"/>
      <c r="G34" s="39"/>
    </row>
  </sheetData>
  <autoFilter ref="A1:F34" xr:uid="{329D3ED6-80D5-4B68-B524-21A97D4F2627}">
    <sortState xmlns:xlrd2="http://schemas.microsoft.com/office/spreadsheetml/2017/richdata2" ref="A2:E34">
      <sortCondition ref="D1:D34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631E3D18DDE47B0ACE5F17222AEE0" ma:contentTypeVersion="14" ma:contentTypeDescription="Create a new document." ma:contentTypeScope="" ma:versionID="c760b666552fa75b5e7ecad536520289">
  <xsd:schema xmlns:xsd="http://www.w3.org/2001/XMLSchema" xmlns:xs="http://www.w3.org/2001/XMLSchema" xmlns:p="http://schemas.microsoft.com/office/2006/metadata/properties" xmlns:ns3="05962865-84e7-4636-898e-3fe5f29db9fc" xmlns:ns4="bb481dd7-60e1-4f35-afa5-9be36d617576" targetNamespace="http://schemas.microsoft.com/office/2006/metadata/properties" ma:root="true" ma:fieldsID="ee437aa3c90bd83bf00f82f36c09d006" ns3:_="" ns4:_="">
    <xsd:import namespace="05962865-84e7-4636-898e-3fe5f29db9fc"/>
    <xsd:import namespace="bb481dd7-60e1-4f35-afa5-9be36d617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62865-84e7-4636-898e-3fe5f29db9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81dd7-60e1-4f35-afa5-9be36d617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887DF1-7806-40E9-87EC-8C3AFFB46D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917B2-EC53-45CE-AA2F-EB3B6BC5B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962865-84e7-4636-898e-3fe5f29db9fc"/>
    <ds:schemaRef ds:uri="bb481dd7-60e1-4f35-afa5-9be36d617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FBA19-2B88-4AE1-BFED-32B8565FA85C}">
  <ds:schemaRefs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b481dd7-60e1-4f35-afa5-9be36d617576"/>
    <ds:schemaRef ds:uri="05962865-84e7-4636-898e-3fe5f29db9f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</vt:lpstr>
      <vt:lpstr>Liste Participants Tableau</vt:lpstr>
      <vt:lpstr>Liste Participants (2)</vt:lpstr>
    </vt:vector>
  </TitlesOfParts>
  <Manager/>
  <Company>Delphi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Jacquemin, Franck</dc:creator>
  <cp:keywords/>
  <dc:description/>
  <cp:lastModifiedBy>Vialleton, Loic</cp:lastModifiedBy>
  <cp:revision/>
  <cp:lastPrinted>2022-04-01T14:37:38Z</cp:lastPrinted>
  <dcterms:created xsi:type="dcterms:W3CDTF">2021-04-20T14:17:02Z</dcterms:created>
  <dcterms:modified xsi:type="dcterms:W3CDTF">2022-04-01T15:07:12Z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0x010100156631E3D18DDE47B0ACE5F17222AEE0</vt:lpwstr>
  </property>
</Properties>
</file>